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F:\バドミントン\2020年\フェステイバル\"/>
    </mc:Choice>
  </mc:AlternateContent>
  <xr:revisionPtr revIDLastSave="0" documentId="13_ncr:1_{D9A1B8CA-F6F4-4CBE-9E03-F5A2B861ACEA}" xr6:coauthVersionLast="45" xr6:coauthVersionMax="45" xr10:uidLastSave="{00000000-0000-0000-0000-000000000000}"/>
  <bookViews>
    <workbookView xWindow="-120" yWindow="-120" windowWidth="20730" windowHeight="11160" xr2:uid="{00000000-000D-0000-FFFF-FFFF00000000}"/>
  </bookViews>
  <sheets>
    <sheet name="入力シート" sheetId="1" r:id="rId1"/>
    <sheet name="整列シート" sheetId="2" state="hidden" r:id="rId2"/>
    <sheet name="申込用紙(印刷用_編集禁止)" sheetId="3" r:id="rId3"/>
    <sheet name="協力書(差し込み印刷用)" sheetId="4" r:id="rId4"/>
    <sheet name="協力書(空欄印刷用) " sheetId="5" r:id="rId5"/>
    <sheet name="参照" sheetId="6" state="hidden" r:id="rId6"/>
  </sheets>
  <calcPr calcId="181029"/>
</workbook>
</file>

<file path=xl/calcChain.xml><?xml version="1.0" encoding="utf-8"?>
<calcChain xmlns="http://schemas.openxmlformats.org/spreadsheetml/2006/main">
  <c r="E2" i="6" l="1"/>
  <c r="D6" i="4"/>
  <c r="J75" i="3"/>
  <c r="I75" i="3"/>
  <c r="H75" i="3"/>
  <c r="L75" i="3" s="1"/>
  <c r="G75" i="3"/>
  <c r="F75" i="3"/>
  <c r="E75" i="3"/>
  <c r="D75" i="3"/>
  <c r="K75" i="3" s="1"/>
  <c r="J74" i="3"/>
  <c r="I74" i="3"/>
  <c r="H74" i="3"/>
  <c r="L74" i="3" s="1"/>
  <c r="G74" i="3"/>
  <c r="F74" i="3"/>
  <c r="E74" i="3"/>
  <c r="D74" i="3"/>
  <c r="K74" i="3" s="1"/>
  <c r="J73" i="3"/>
  <c r="I73" i="3"/>
  <c r="H73" i="3"/>
  <c r="L73" i="3" s="1"/>
  <c r="G73" i="3"/>
  <c r="F73" i="3"/>
  <c r="E73" i="3"/>
  <c r="D73" i="3"/>
  <c r="K73" i="3" s="1"/>
  <c r="L72" i="3"/>
  <c r="J72" i="3"/>
  <c r="I72" i="3"/>
  <c r="H72" i="3"/>
  <c r="G72" i="3"/>
  <c r="F72" i="3"/>
  <c r="E72" i="3"/>
  <c r="D72" i="3"/>
  <c r="K72" i="3" s="1"/>
  <c r="J71" i="3"/>
  <c r="I71" i="3"/>
  <c r="H71" i="3"/>
  <c r="L71" i="3" s="1"/>
  <c r="G71" i="3"/>
  <c r="F71" i="3"/>
  <c r="E71" i="3"/>
  <c r="D71" i="3"/>
  <c r="K71" i="3" s="1"/>
  <c r="J70" i="3"/>
  <c r="I70" i="3"/>
  <c r="H70" i="3"/>
  <c r="L70" i="3" s="1"/>
  <c r="G70" i="3"/>
  <c r="F70" i="3"/>
  <c r="E70" i="3"/>
  <c r="D70" i="3"/>
  <c r="K70" i="3" s="1"/>
  <c r="J69" i="3"/>
  <c r="I69" i="3"/>
  <c r="H69" i="3"/>
  <c r="L69" i="3" s="1"/>
  <c r="G69" i="3"/>
  <c r="F69" i="3"/>
  <c r="E69" i="3"/>
  <c r="D69" i="3"/>
  <c r="K69" i="3" s="1"/>
  <c r="J68" i="3"/>
  <c r="I68" i="3"/>
  <c r="H68" i="3"/>
  <c r="L68" i="3" s="1"/>
  <c r="G68" i="3"/>
  <c r="F68" i="3"/>
  <c r="E68" i="3"/>
  <c r="D68" i="3"/>
  <c r="K68" i="3" s="1"/>
  <c r="J67" i="3"/>
  <c r="I67" i="3"/>
  <c r="H67" i="3"/>
  <c r="L67" i="3" s="1"/>
  <c r="G67" i="3"/>
  <c r="F67" i="3"/>
  <c r="E67" i="3"/>
  <c r="D67" i="3"/>
  <c r="K67" i="3" s="1"/>
  <c r="J66" i="3"/>
  <c r="I66" i="3"/>
  <c r="H66" i="3"/>
  <c r="L66" i="3" s="1"/>
  <c r="G66" i="3"/>
  <c r="F66" i="3"/>
  <c r="E66" i="3"/>
  <c r="D66" i="3"/>
  <c r="K66" i="3" s="1"/>
  <c r="J65" i="3"/>
  <c r="I65" i="3"/>
  <c r="H65" i="3"/>
  <c r="L65" i="3" s="1"/>
  <c r="G65" i="3"/>
  <c r="F65" i="3"/>
  <c r="E65" i="3"/>
  <c r="D65" i="3"/>
  <c r="K65" i="3" s="1"/>
  <c r="L64" i="3"/>
  <c r="J64" i="3"/>
  <c r="I64" i="3"/>
  <c r="H64" i="3"/>
  <c r="G64" i="3"/>
  <c r="F64" i="3"/>
  <c r="E64" i="3"/>
  <c r="D64" i="3"/>
  <c r="K64" i="3" s="1"/>
  <c r="J63" i="3"/>
  <c r="I63" i="3"/>
  <c r="H63" i="3"/>
  <c r="L63" i="3" s="1"/>
  <c r="G63" i="3"/>
  <c r="F63" i="3"/>
  <c r="E63" i="3"/>
  <c r="D63" i="3"/>
  <c r="K63" i="3" s="1"/>
  <c r="J62" i="3"/>
  <c r="I62" i="3"/>
  <c r="H62" i="3"/>
  <c r="L62" i="3" s="1"/>
  <c r="G62" i="3"/>
  <c r="F62" i="3"/>
  <c r="E62" i="3"/>
  <c r="D62" i="3"/>
  <c r="K62" i="3" s="1"/>
  <c r="J61" i="3"/>
  <c r="I61" i="3"/>
  <c r="H61" i="3"/>
  <c r="L61" i="3" s="1"/>
  <c r="G61" i="3"/>
  <c r="F61" i="3"/>
  <c r="E61" i="3"/>
  <c r="D61" i="3"/>
  <c r="K61" i="3" s="1"/>
  <c r="J60" i="3"/>
  <c r="I60" i="3"/>
  <c r="H60" i="3"/>
  <c r="L60" i="3" s="1"/>
  <c r="G60" i="3"/>
  <c r="F60" i="3"/>
  <c r="E60" i="3"/>
  <c r="D60" i="3"/>
  <c r="K60" i="3" s="1"/>
  <c r="J59" i="3"/>
  <c r="I59" i="3"/>
  <c r="H59" i="3"/>
  <c r="L59" i="3" s="1"/>
  <c r="G59" i="3"/>
  <c r="F59" i="3"/>
  <c r="E59" i="3"/>
  <c r="D59" i="3"/>
  <c r="K59" i="3" s="1"/>
  <c r="J58" i="3"/>
  <c r="I58" i="3"/>
  <c r="H58" i="3"/>
  <c r="L58" i="3" s="1"/>
  <c r="G58" i="3"/>
  <c r="F58" i="3"/>
  <c r="E58" i="3"/>
  <c r="D58" i="3"/>
  <c r="K58" i="3" s="1"/>
  <c r="J57" i="3"/>
  <c r="I57" i="3"/>
  <c r="H57" i="3"/>
  <c r="L57" i="3" s="1"/>
  <c r="G57" i="3"/>
  <c r="F57" i="3"/>
  <c r="E57" i="3"/>
  <c r="D57" i="3"/>
  <c r="K57" i="3" s="1"/>
  <c r="L56" i="3"/>
  <c r="J56" i="3"/>
  <c r="I56" i="3"/>
  <c r="H56" i="3"/>
  <c r="G56" i="3"/>
  <c r="F56" i="3"/>
  <c r="E56" i="3"/>
  <c r="D56" i="3"/>
  <c r="K56" i="3" s="1"/>
  <c r="J55" i="3"/>
  <c r="I55" i="3"/>
  <c r="H55" i="3"/>
  <c r="L55" i="3" s="1"/>
  <c r="G55" i="3"/>
  <c r="F55" i="3"/>
  <c r="E55" i="3"/>
  <c r="D55" i="3"/>
  <c r="K55" i="3" s="1"/>
  <c r="J54" i="3"/>
  <c r="I54" i="3"/>
  <c r="H54" i="3"/>
  <c r="L54" i="3" s="1"/>
  <c r="G54" i="3"/>
  <c r="F54" i="3"/>
  <c r="E54" i="3"/>
  <c r="D54" i="3"/>
  <c r="K54" i="3" s="1"/>
  <c r="J53" i="3"/>
  <c r="I53" i="3"/>
  <c r="H53" i="3"/>
  <c r="L53" i="3" s="1"/>
  <c r="G53" i="3"/>
  <c r="F53" i="3"/>
  <c r="E53" i="3"/>
  <c r="D53" i="3"/>
  <c r="K53" i="3" s="1"/>
  <c r="J52" i="3"/>
  <c r="I52" i="3"/>
  <c r="H52" i="3"/>
  <c r="L52" i="3" s="1"/>
  <c r="G52" i="3"/>
  <c r="F52" i="3"/>
  <c r="E52" i="3"/>
  <c r="D52" i="3"/>
  <c r="K52" i="3" s="1"/>
  <c r="J51" i="3"/>
  <c r="I51" i="3"/>
  <c r="H51" i="3"/>
  <c r="L51" i="3" s="1"/>
  <c r="G51" i="3"/>
  <c r="F51" i="3"/>
  <c r="E51" i="3"/>
  <c r="D51" i="3"/>
  <c r="K51" i="3" s="1"/>
  <c r="J50" i="3"/>
  <c r="I50" i="3"/>
  <c r="H50" i="3"/>
  <c r="L50" i="3" s="1"/>
  <c r="G50" i="3"/>
  <c r="F50" i="3"/>
  <c r="E50" i="3"/>
  <c r="D50" i="3"/>
  <c r="K50" i="3" s="1"/>
  <c r="J49" i="3"/>
  <c r="I49" i="3"/>
  <c r="H49" i="3"/>
  <c r="L49" i="3" s="1"/>
  <c r="G49" i="3"/>
  <c r="F49" i="3"/>
  <c r="E49" i="3"/>
  <c r="D49" i="3"/>
  <c r="K49" i="3" s="1"/>
  <c r="J48" i="3"/>
  <c r="I48" i="3"/>
  <c r="H48" i="3"/>
  <c r="L48" i="3" s="1"/>
  <c r="G48" i="3"/>
  <c r="F48" i="3"/>
  <c r="E48" i="3"/>
  <c r="D48" i="3"/>
  <c r="K48" i="3" s="1"/>
  <c r="J47" i="3"/>
  <c r="I47" i="3"/>
  <c r="H47" i="3"/>
  <c r="L47" i="3" s="1"/>
  <c r="G47" i="3"/>
  <c r="F47" i="3"/>
  <c r="E47" i="3"/>
  <c r="D47" i="3"/>
  <c r="K47" i="3" s="1"/>
  <c r="J46" i="3"/>
  <c r="I46" i="3"/>
  <c r="H46" i="3"/>
  <c r="L46" i="3" s="1"/>
  <c r="G46" i="3"/>
  <c r="F46" i="3"/>
  <c r="E46" i="3"/>
  <c r="D46" i="3"/>
  <c r="C46" i="3"/>
  <c r="L41" i="3"/>
  <c r="I41" i="3"/>
  <c r="E41" i="3"/>
  <c r="J37" i="3"/>
  <c r="I37" i="3"/>
  <c r="H37" i="3"/>
  <c r="L37" i="3" s="1"/>
  <c r="G37" i="3"/>
  <c r="F37" i="3"/>
  <c r="E37" i="3"/>
  <c r="D37" i="3"/>
  <c r="K37" i="3" s="1"/>
  <c r="J36" i="3"/>
  <c r="I36" i="3"/>
  <c r="H36" i="3"/>
  <c r="L36" i="3" s="1"/>
  <c r="G36" i="3"/>
  <c r="F36" i="3"/>
  <c r="E36" i="3"/>
  <c r="D36" i="3"/>
  <c r="K36" i="3" s="1"/>
  <c r="J35" i="3"/>
  <c r="I35" i="3"/>
  <c r="H35" i="3"/>
  <c r="L35" i="3" s="1"/>
  <c r="G35" i="3"/>
  <c r="F35" i="3"/>
  <c r="E35" i="3"/>
  <c r="D35" i="3"/>
  <c r="K35" i="3" s="1"/>
  <c r="J34" i="3"/>
  <c r="I34" i="3"/>
  <c r="H34" i="3"/>
  <c r="L34" i="3" s="1"/>
  <c r="G34" i="3"/>
  <c r="F34" i="3"/>
  <c r="E34" i="3"/>
  <c r="D34" i="3"/>
  <c r="K34" i="3" s="1"/>
  <c r="J33" i="3"/>
  <c r="I33" i="3"/>
  <c r="H33" i="3"/>
  <c r="L33" i="3" s="1"/>
  <c r="G33" i="3"/>
  <c r="F33" i="3"/>
  <c r="E33" i="3"/>
  <c r="D33" i="3"/>
  <c r="K33" i="3" s="1"/>
  <c r="J32" i="3"/>
  <c r="I32" i="3"/>
  <c r="H32" i="3"/>
  <c r="L32" i="3" s="1"/>
  <c r="G32" i="3"/>
  <c r="F32" i="3"/>
  <c r="E32" i="3"/>
  <c r="D32" i="3"/>
  <c r="K32" i="3" s="1"/>
  <c r="J31" i="3"/>
  <c r="I31" i="3"/>
  <c r="H31" i="3"/>
  <c r="L31" i="3" s="1"/>
  <c r="G31" i="3"/>
  <c r="F31" i="3"/>
  <c r="E31" i="3"/>
  <c r="D31" i="3"/>
  <c r="K31" i="3" s="1"/>
  <c r="J30" i="3"/>
  <c r="I30" i="3"/>
  <c r="H30" i="3"/>
  <c r="L30" i="3" s="1"/>
  <c r="G30" i="3"/>
  <c r="F30" i="3"/>
  <c r="E30" i="3"/>
  <c r="D30" i="3"/>
  <c r="K30" i="3" s="1"/>
  <c r="J29" i="3"/>
  <c r="I29" i="3"/>
  <c r="H29" i="3"/>
  <c r="L29" i="3" s="1"/>
  <c r="G29" i="3"/>
  <c r="F29" i="3"/>
  <c r="E29" i="3"/>
  <c r="D29" i="3"/>
  <c r="K29" i="3" s="1"/>
  <c r="J28" i="3"/>
  <c r="I28" i="3"/>
  <c r="H28" i="3"/>
  <c r="L28" i="3" s="1"/>
  <c r="G28" i="3"/>
  <c r="F28" i="3"/>
  <c r="E28" i="3"/>
  <c r="D28" i="3"/>
  <c r="K28" i="3" s="1"/>
  <c r="J27" i="3"/>
  <c r="I27" i="3"/>
  <c r="H27" i="3"/>
  <c r="L27" i="3" s="1"/>
  <c r="G27" i="3"/>
  <c r="F27" i="3"/>
  <c r="E27" i="3"/>
  <c r="D27" i="3"/>
  <c r="K27" i="3" s="1"/>
  <c r="J26" i="3"/>
  <c r="I26" i="3"/>
  <c r="H26" i="3"/>
  <c r="L26" i="3" s="1"/>
  <c r="G26" i="3"/>
  <c r="F26" i="3"/>
  <c r="E26" i="3"/>
  <c r="D26" i="3"/>
  <c r="K26" i="3" s="1"/>
  <c r="J25" i="3"/>
  <c r="I25" i="3"/>
  <c r="H25" i="3"/>
  <c r="L25" i="3" s="1"/>
  <c r="G25" i="3"/>
  <c r="F25" i="3"/>
  <c r="E25" i="3"/>
  <c r="D25" i="3"/>
  <c r="K25" i="3" s="1"/>
  <c r="J24" i="3"/>
  <c r="I24" i="3"/>
  <c r="H24" i="3"/>
  <c r="L24" i="3" s="1"/>
  <c r="G24" i="3"/>
  <c r="F24" i="3"/>
  <c r="E24" i="3"/>
  <c r="D24" i="3"/>
  <c r="K24" i="3" s="1"/>
  <c r="J23" i="3"/>
  <c r="I23" i="3"/>
  <c r="H23" i="3"/>
  <c r="L23" i="3" s="1"/>
  <c r="G23" i="3"/>
  <c r="F23" i="3"/>
  <c r="E23" i="3"/>
  <c r="D23" i="3"/>
  <c r="K23" i="3" s="1"/>
  <c r="J22" i="3"/>
  <c r="I22" i="3"/>
  <c r="H22" i="3"/>
  <c r="L22" i="3" s="1"/>
  <c r="G22" i="3"/>
  <c r="F22" i="3"/>
  <c r="E22" i="3"/>
  <c r="D22" i="3"/>
  <c r="K22" i="3" s="1"/>
  <c r="J21" i="3"/>
  <c r="I21" i="3"/>
  <c r="H21" i="3"/>
  <c r="L21" i="3" s="1"/>
  <c r="G21" i="3"/>
  <c r="F21" i="3"/>
  <c r="E21" i="3"/>
  <c r="D21" i="3"/>
  <c r="K21" i="3" s="1"/>
  <c r="J20" i="3"/>
  <c r="I20" i="3"/>
  <c r="H20" i="3"/>
  <c r="L20" i="3" s="1"/>
  <c r="G20" i="3"/>
  <c r="F20" i="3"/>
  <c r="E20" i="3"/>
  <c r="D20" i="3"/>
  <c r="K20" i="3" s="1"/>
  <c r="J19" i="3"/>
  <c r="I19" i="3"/>
  <c r="H19" i="3"/>
  <c r="L19" i="3" s="1"/>
  <c r="G19" i="3"/>
  <c r="F19" i="3"/>
  <c r="E19" i="3"/>
  <c r="D19" i="3"/>
  <c r="K19" i="3" s="1"/>
  <c r="J18" i="3"/>
  <c r="I18" i="3"/>
  <c r="H18" i="3"/>
  <c r="L18" i="3" s="1"/>
  <c r="G18" i="3"/>
  <c r="F18" i="3"/>
  <c r="E18" i="3"/>
  <c r="D18" i="3"/>
  <c r="K18" i="3" s="1"/>
  <c r="J17" i="3"/>
  <c r="I17" i="3"/>
  <c r="H17" i="3"/>
  <c r="L17" i="3" s="1"/>
  <c r="G17" i="3"/>
  <c r="F17" i="3"/>
  <c r="E17" i="3"/>
  <c r="D17" i="3"/>
  <c r="K17" i="3" s="1"/>
  <c r="J16" i="3"/>
  <c r="I16" i="3"/>
  <c r="H16" i="3"/>
  <c r="L16" i="3" s="1"/>
  <c r="G16" i="3"/>
  <c r="F16" i="3"/>
  <c r="E16" i="3"/>
  <c r="D16" i="3"/>
  <c r="K16" i="3" s="1"/>
  <c r="J15" i="3"/>
  <c r="I15" i="3"/>
  <c r="H15" i="3"/>
  <c r="L15" i="3" s="1"/>
  <c r="G15" i="3"/>
  <c r="F15" i="3"/>
  <c r="E15" i="3"/>
  <c r="D15" i="3"/>
  <c r="K15" i="3" s="1"/>
  <c r="J14" i="3"/>
  <c r="I14" i="3"/>
  <c r="H14" i="3"/>
  <c r="L14" i="3" s="1"/>
  <c r="G14" i="3"/>
  <c r="F14" i="3"/>
  <c r="E14" i="3"/>
  <c r="D14" i="3"/>
  <c r="K14" i="3" s="1"/>
  <c r="J13" i="3"/>
  <c r="I13" i="3"/>
  <c r="H13" i="3"/>
  <c r="L13" i="3" s="1"/>
  <c r="G13" i="3"/>
  <c r="F13" i="3"/>
  <c r="E13" i="3"/>
  <c r="D13" i="3"/>
  <c r="K13" i="3" s="1"/>
  <c r="J12" i="3"/>
  <c r="I12" i="3"/>
  <c r="H12" i="3"/>
  <c r="L12" i="3" s="1"/>
  <c r="G12" i="3"/>
  <c r="F12" i="3"/>
  <c r="E12" i="3"/>
  <c r="D12" i="3"/>
  <c r="K12" i="3" s="1"/>
  <c r="J11" i="3"/>
  <c r="I11" i="3"/>
  <c r="H11" i="3"/>
  <c r="L11" i="3" s="1"/>
  <c r="G11" i="3"/>
  <c r="F11" i="3"/>
  <c r="E11" i="3"/>
  <c r="D11" i="3"/>
  <c r="K11" i="3" s="1"/>
  <c r="J10" i="3"/>
  <c r="I10" i="3"/>
  <c r="H10" i="3"/>
  <c r="L10" i="3" s="1"/>
  <c r="G10" i="3"/>
  <c r="F10" i="3"/>
  <c r="E10" i="3"/>
  <c r="D10" i="3"/>
  <c r="J9" i="3"/>
  <c r="I9" i="3"/>
  <c r="H9" i="3"/>
  <c r="L9" i="3" s="1"/>
  <c r="G9" i="3"/>
  <c r="F9" i="3"/>
  <c r="E9" i="3"/>
  <c r="D9" i="3"/>
  <c r="K9" i="3" s="1"/>
  <c r="J8" i="3"/>
  <c r="I8" i="3"/>
  <c r="H8" i="3"/>
  <c r="L8" i="3" s="1"/>
  <c r="G8" i="3"/>
  <c r="F8" i="3"/>
  <c r="E8" i="3"/>
  <c r="D8" i="3"/>
  <c r="K8" i="3" s="1"/>
  <c r="C8" i="3"/>
  <c r="L3" i="3"/>
  <c r="I3" i="3"/>
  <c r="E3" i="3"/>
  <c r="E122" i="2"/>
  <c r="B122" i="2" s="1"/>
  <c r="C122" i="2"/>
  <c r="E121" i="2"/>
  <c r="C121" i="2"/>
  <c r="E120" i="2"/>
  <c r="B120" i="2" s="1"/>
  <c r="C120" i="2"/>
  <c r="E119" i="2"/>
  <c r="C119" i="2"/>
  <c r="E118" i="2"/>
  <c r="C118" i="2"/>
  <c r="E117" i="2"/>
  <c r="B117" i="2" s="1"/>
  <c r="C117" i="2"/>
  <c r="E116" i="2"/>
  <c r="B116" i="2" s="1"/>
  <c r="C116" i="2"/>
  <c r="E115" i="2"/>
  <c r="C115" i="2"/>
  <c r="E114" i="2"/>
  <c r="C114" i="2"/>
  <c r="E113" i="2"/>
  <c r="B113" i="2" s="1"/>
  <c r="C113" i="2"/>
  <c r="E112" i="2"/>
  <c r="B112" i="2" s="1"/>
  <c r="C112" i="2"/>
  <c r="E111" i="2"/>
  <c r="C111" i="2"/>
  <c r="E110" i="2"/>
  <c r="C110" i="2"/>
  <c r="E109" i="2"/>
  <c r="B109" i="2" s="1"/>
  <c r="C109" i="2"/>
  <c r="E108" i="2"/>
  <c r="C108" i="2"/>
  <c r="E107" i="2"/>
  <c r="C107" i="2"/>
  <c r="E106" i="2"/>
  <c r="C106" i="2"/>
  <c r="E105" i="2"/>
  <c r="C105" i="2"/>
  <c r="E104" i="2"/>
  <c r="B104" i="2" s="1"/>
  <c r="C104" i="2"/>
  <c r="E103" i="2"/>
  <c r="C103" i="2"/>
  <c r="E102" i="2"/>
  <c r="C102" i="2"/>
  <c r="E101" i="2"/>
  <c r="B101" i="2" s="1"/>
  <c r="C101" i="2"/>
  <c r="E100" i="2"/>
  <c r="B100" i="2" s="1"/>
  <c r="C100" i="2"/>
  <c r="E99" i="2"/>
  <c r="C99" i="2"/>
  <c r="E98" i="2"/>
  <c r="B98" i="2" s="1"/>
  <c r="C98" i="2"/>
  <c r="E97" i="2"/>
  <c r="B97" i="2" s="1"/>
  <c r="C97" i="2"/>
  <c r="E96" i="2"/>
  <c r="B96" i="2" s="1"/>
  <c r="C96" i="2"/>
  <c r="E95" i="2"/>
  <c r="B95" i="2" s="1"/>
  <c r="C95" i="2"/>
  <c r="E94" i="2"/>
  <c r="C94" i="2"/>
  <c r="E93" i="2"/>
  <c r="B93" i="2" s="1"/>
  <c r="C93" i="2"/>
  <c r="E92" i="2"/>
  <c r="C92" i="2"/>
  <c r="E91" i="2"/>
  <c r="C91" i="2"/>
  <c r="E90" i="2"/>
  <c r="C90" i="2"/>
  <c r="E89" i="2"/>
  <c r="C89" i="2"/>
  <c r="E88" i="2"/>
  <c r="B88" i="2" s="1"/>
  <c r="C88" i="2"/>
  <c r="E87" i="2"/>
  <c r="C87" i="2"/>
  <c r="E86" i="2"/>
  <c r="C86" i="2"/>
  <c r="E85" i="2"/>
  <c r="B85" i="2" s="1"/>
  <c r="C85" i="2"/>
  <c r="E84" i="2"/>
  <c r="B84" i="2" s="1"/>
  <c r="C84" i="2"/>
  <c r="E83" i="2"/>
  <c r="C83" i="2"/>
  <c r="E82" i="2"/>
  <c r="B82" i="2" s="1"/>
  <c r="C82" i="2"/>
  <c r="E81" i="2"/>
  <c r="C81" i="2"/>
  <c r="E80" i="2"/>
  <c r="C80" i="2"/>
  <c r="E79" i="2"/>
  <c r="C79" i="2"/>
  <c r="E78" i="2"/>
  <c r="B78" i="2" s="1"/>
  <c r="C78" i="2"/>
  <c r="E77" i="2"/>
  <c r="B77" i="2" s="1"/>
  <c r="C77" i="2"/>
  <c r="E76" i="2"/>
  <c r="B76" i="2" s="1"/>
  <c r="C76" i="2"/>
  <c r="E75" i="2"/>
  <c r="C75" i="2"/>
  <c r="E74" i="2"/>
  <c r="B74" i="2" s="1"/>
  <c r="C74" i="2"/>
  <c r="E73" i="2"/>
  <c r="C73" i="2"/>
  <c r="E72" i="2"/>
  <c r="C72" i="2"/>
  <c r="E71" i="2"/>
  <c r="C71" i="2"/>
  <c r="E70" i="2"/>
  <c r="B70" i="2" s="1"/>
  <c r="C70" i="2"/>
  <c r="E69" i="2"/>
  <c r="B69" i="2" s="1"/>
  <c r="C69" i="2"/>
  <c r="E68" i="2"/>
  <c r="B68" i="2" s="1"/>
  <c r="C68" i="2"/>
  <c r="E67" i="2"/>
  <c r="C67" i="2"/>
  <c r="E66" i="2"/>
  <c r="B66" i="2" s="1"/>
  <c r="C66" i="2"/>
  <c r="E65" i="2"/>
  <c r="C65" i="2"/>
  <c r="E64" i="2"/>
  <c r="C64" i="2"/>
  <c r="E63" i="2"/>
  <c r="C63" i="2"/>
  <c r="E61" i="2"/>
  <c r="B61" i="2" s="1"/>
  <c r="C61" i="2"/>
  <c r="E60" i="2"/>
  <c r="B60" i="2" s="1"/>
  <c r="C60" i="2"/>
  <c r="E59" i="2"/>
  <c r="B59" i="2" s="1"/>
  <c r="C59" i="2"/>
  <c r="E58" i="2"/>
  <c r="C58" i="2"/>
  <c r="E57" i="2"/>
  <c r="B57" i="2" s="1"/>
  <c r="C57" i="2"/>
  <c r="E56" i="2"/>
  <c r="C56" i="2"/>
  <c r="E55" i="2"/>
  <c r="C55" i="2"/>
  <c r="E54" i="2"/>
  <c r="C54" i="2"/>
  <c r="E53" i="2"/>
  <c r="B53" i="2" s="1"/>
  <c r="C53" i="2"/>
  <c r="E52" i="2"/>
  <c r="B52" i="2" s="1"/>
  <c r="C52" i="2"/>
  <c r="E51" i="2"/>
  <c r="B51" i="2" s="1"/>
  <c r="C51" i="2"/>
  <c r="E50" i="2"/>
  <c r="C50" i="2"/>
  <c r="E49" i="2"/>
  <c r="B49" i="2" s="1"/>
  <c r="C49" i="2"/>
  <c r="E48" i="2"/>
  <c r="C48" i="2"/>
  <c r="E47" i="2"/>
  <c r="C47" i="2"/>
  <c r="E46" i="2"/>
  <c r="C46" i="2"/>
  <c r="E45" i="2"/>
  <c r="B45" i="2" s="1"/>
  <c r="C45" i="2"/>
  <c r="E44" i="2"/>
  <c r="C44" i="2"/>
  <c r="E43" i="2"/>
  <c r="B43" i="2" s="1"/>
  <c r="C43" i="2"/>
  <c r="E42" i="2"/>
  <c r="C42" i="2"/>
  <c r="E41" i="2"/>
  <c r="B41" i="2" s="1"/>
  <c r="C41" i="2"/>
  <c r="E40" i="2"/>
  <c r="C40" i="2"/>
  <c r="E39" i="2"/>
  <c r="C39" i="2"/>
  <c r="E38" i="2"/>
  <c r="C38" i="2"/>
  <c r="E37" i="2"/>
  <c r="B37" i="2" s="1"/>
  <c r="C37" i="2"/>
  <c r="E36" i="2"/>
  <c r="C36" i="2"/>
  <c r="E35" i="2"/>
  <c r="B35" i="2" s="1"/>
  <c r="C35" i="2"/>
  <c r="E34" i="2"/>
  <c r="C34" i="2"/>
  <c r="E33" i="2"/>
  <c r="B33" i="2" s="1"/>
  <c r="C33" i="2"/>
  <c r="E32" i="2"/>
  <c r="C32" i="2"/>
  <c r="E31" i="2"/>
  <c r="C31" i="2"/>
  <c r="E30" i="2"/>
  <c r="C30" i="2"/>
  <c r="E29" i="2"/>
  <c r="B29" i="2" s="1"/>
  <c r="C29" i="2"/>
  <c r="E28" i="2"/>
  <c r="C28" i="2"/>
  <c r="E27" i="2"/>
  <c r="B27" i="2" s="1"/>
  <c r="C27" i="2"/>
  <c r="E26" i="2"/>
  <c r="C26" i="2"/>
  <c r="E25" i="2"/>
  <c r="B25" i="2" s="1"/>
  <c r="C25" i="2"/>
  <c r="E24" i="2"/>
  <c r="C24" i="2"/>
  <c r="E23" i="2"/>
  <c r="C23" i="2"/>
  <c r="E22" i="2"/>
  <c r="C22" i="2"/>
  <c r="E21" i="2"/>
  <c r="B21" i="2" s="1"/>
  <c r="C21" i="2"/>
  <c r="E20" i="2"/>
  <c r="C20" i="2"/>
  <c r="E19" i="2"/>
  <c r="B19" i="2" s="1"/>
  <c r="C19" i="2"/>
  <c r="E18" i="2"/>
  <c r="C18" i="2"/>
  <c r="E17" i="2"/>
  <c r="B17" i="2" s="1"/>
  <c r="C17" i="2"/>
  <c r="E16" i="2"/>
  <c r="C16" i="2"/>
  <c r="E15" i="2"/>
  <c r="C15" i="2"/>
  <c r="E14" i="2"/>
  <c r="C14" i="2"/>
  <c r="E13" i="2"/>
  <c r="B13" i="2" s="1"/>
  <c r="C13" i="2"/>
  <c r="E12" i="2"/>
  <c r="C12" i="2"/>
  <c r="E11" i="2"/>
  <c r="B11" i="2" s="1"/>
  <c r="C11" i="2"/>
  <c r="E10" i="2"/>
  <c r="C10" i="2"/>
  <c r="E9" i="2"/>
  <c r="B9" i="2" s="1"/>
  <c r="C9" i="2"/>
  <c r="E8" i="2"/>
  <c r="C8" i="2"/>
  <c r="E7" i="2"/>
  <c r="C7" i="2"/>
  <c r="E6" i="2"/>
  <c r="C6" i="2"/>
  <c r="E5" i="2"/>
  <c r="B5" i="2" s="1"/>
  <c r="C5" i="2"/>
  <c r="E4" i="2"/>
  <c r="C4" i="2"/>
  <c r="E3" i="2"/>
  <c r="B3" i="2" s="1"/>
  <c r="C3" i="2"/>
  <c r="E2" i="2"/>
  <c r="C2" i="2"/>
  <c r="D43" i="3" l="1"/>
  <c r="K46" i="3"/>
  <c r="B8" i="2"/>
  <c r="B16" i="2"/>
  <c r="B24" i="2"/>
  <c r="B32" i="2"/>
  <c r="B40" i="2"/>
  <c r="B48" i="2"/>
  <c r="B56" i="2"/>
  <c r="B65" i="2"/>
  <c r="B73" i="2"/>
  <c r="B81" i="2"/>
  <c r="B87" i="2"/>
  <c r="B90" i="2"/>
  <c r="B103" i="2"/>
  <c r="B106" i="2"/>
  <c r="B119" i="2"/>
  <c r="B6" i="2"/>
  <c r="B14" i="2"/>
  <c r="B22" i="2"/>
  <c r="B30" i="2"/>
  <c r="B38" i="2"/>
  <c r="B46" i="2"/>
  <c r="B54" i="2"/>
  <c r="B63" i="2"/>
  <c r="B71" i="2"/>
  <c r="B79" i="2"/>
  <c r="B91" i="2"/>
  <c r="B94" i="2"/>
  <c r="B107" i="2"/>
  <c r="B110" i="2"/>
  <c r="B111" i="2"/>
  <c r="B114" i="2"/>
  <c r="B12" i="2"/>
  <c r="B20" i="2"/>
  <c r="B28" i="2"/>
  <c r="B36" i="2"/>
  <c r="B23" i="2"/>
  <c r="B31" i="2"/>
  <c r="B39" i="2"/>
  <c r="B47" i="2"/>
  <c r="B55" i="2"/>
  <c r="B64" i="2"/>
  <c r="B72" i="2"/>
  <c r="B80" i="2"/>
  <c r="B89" i="2"/>
  <c r="B92" i="2"/>
  <c r="B105" i="2"/>
  <c r="B108" i="2"/>
  <c r="B121" i="2"/>
  <c r="K10" i="3"/>
  <c r="D5" i="3"/>
  <c r="B4" i="2"/>
  <c r="B44" i="2"/>
  <c r="B7" i="2"/>
  <c r="B15" i="2"/>
  <c r="B2" i="2"/>
  <c r="B10" i="2"/>
  <c r="B18" i="2"/>
  <c r="B26" i="2"/>
  <c r="B34" i="2"/>
  <c r="B42" i="2"/>
  <c r="B50" i="2"/>
  <c r="B58" i="2"/>
  <c r="B67" i="2"/>
  <c r="B75" i="2"/>
  <c r="B83" i="2"/>
  <c r="B86" i="2"/>
  <c r="B99" i="2"/>
  <c r="B102" i="2"/>
  <c r="B115" i="2"/>
  <c r="B118" i="2"/>
  <c r="A53" i="2" l="1"/>
  <c r="A108" i="2"/>
  <c r="A98" i="2"/>
  <c r="A15" i="2"/>
  <c r="A118" i="2"/>
  <c r="A58" i="2"/>
  <c r="A47" i="2"/>
  <c r="A13" i="2"/>
  <c r="A115" i="2"/>
  <c r="A50" i="2"/>
  <c r="A7" i="2"/>
  <c r="A105" i="2"/>
  <c r="A39" i="2"/>
  <c r="A114" i="2"/>
  <c r="A91" i="2"/>
  <c r="A22" i="2"/>
  <c r="A90" i="2"/>
  <c r="A32" i="2"/>
  <c r="A52" i="2"/>
  <c r="A122" i="2"/>
  <c r="A94" i="2"/>
  <c r="A102" i="2"/>
  <c r="A111" i="2"/>
  <c r="A34" i="2"/>
  <c r="A4" i="2"/>
  <c r="A89" i="2"/>
  <c r="A23" i="2"/>
  <c r="A117" i="2"/>
  <c r="A71" i="2"/>
  <c r="A6" i="2"/>
  <c r="A81" i="2"/>
  <c r="A16" i="2"/>
  <c r="A21" i="2"/>
  <c r="A78" i="2"/>
  <c r="A103" i="2"/>
  <c r="A31" i="2"/>
  <c r="A24" i="2"/>
  <c r="A26" i="2"/>
  <c r="A93" i="2"/>
  <c r="A80" i="2"/>
  <c r="A95" i="2"/>
  <c r="A101" i="2"/>
  <c r="A63" i="2"/>
  <c r="A113" i="2"/>
  <c r="A73" i="2"/>
  <c r="A8" i="2"/>
  <c r="A112" i="2"/>
  <c r="A70" i="2"/>
  <c r="A40" i="2"/>
  <c r="A92" i="2"/>
  <c r="A87" i="2"/>
  <c r="A83" i="2"/>
  <c r="A72" i="2"/>
  <c r="A36" i="2"/>
  <c r="A85" i="2"/>
  <c r="A54" i="2"/>
  <c r="A97" i="2"/>
  <c r="A65" i="2"/>
  <c r="A109" i="2"/>
  <c r="A96" i="2"/>
  <c r="A61" i="2"/>
  <c r="A12" i="2"/>
  <c r="A60" i="2"/>
  <c r="A44" i="2"/>
  <c r="A14" i="2"/>
  <c r="A99" i="2"/>
  <c r="A18" i="2"/>
  <c r="A28" i="2"/>
  <c r="A110" i="2"/>
  <c r="A46" i="2"/>
  <c r="A119" i="2"/>
  <c r="A56" i="2"/>
  <c r="A77" i="2"/>
  <c r="A29" i="2"/>
  <c r="A30" i="2"/>
  <c r="A42" i="2"/>
  <c r="A79" i="2"/>
  <c r="A45" i="2"/>
  <c r="A86" i="2"/>
  <c r="A75" i="2"/>
  <c r="A10" i="2"/>
  <c r="A64" i="2"/>
  <c r="A67" i="2"/>
  <c r="A88" i="2"/>
  <c r="A82" i="2"/>
  <c r="A66" i="2"/>
  <c r="A57" i="2"/>
  <c r="A49" i="2"/>
  <c r="A33" i="2"/>
  <c r="A11" i="2"/>
  <c r="A2" i="2"/>
  <c r="A100" i="2"/>
  <c r="A43" i="2"/>
  <c r="A27" i="2"/>
  <c r="A19" i="2"/>
  <c r="A3" i="2"/>
  <c r="A41" i="2"/>
  <c r="A17" i="2"/>
  <c r="A9" i="2"/>
  <c r="A74" i="2"/>
  <c r="A120" i="2"/>
  <c r="A104" i="2"/>
  <c r="A25" i="2"/>
  <c r="A76" i="2"/>
  <c r="A116" i="2"/>
  <c r="A84" i="2"/>
  <c r="A68" i="2"/>
  <c r="A59" i="2"/>
  <c r="A51" i="2"/>
  <c r="A35" i="2"/>
  <c r="A121" i="2"/>
  <c r="A55" i="2"/>
  <c r="A20" i="2"/>
  <c r="A107" i="2"/>
  <c r="A38" i="2"/>
  <c r="A106" i="2"/>
  <c r="A48" i="2"/>
  <c r="A69" i="2"/>
  <c r="A37" i="2"/>
  <c r="A5" i="2"/>
  <c r="F7" i="4" l="1"/>
  <c r="D7" i="4"/>
  <c r="A1" i="2"/>
  <c r="A38" i="1" s="1"/>
  <c r="T4" i="1" l="1"/>
  <c r="C38" i="1"/>
</calcChain>
</file>

<file path=xl/sharedStrings.xml><?xml version="1.0" encoding="utf-8"?>
<sst xmlns="http://schemas.openxmlformats.org/spreadsheetml/2006/main" count="412" uniqueCount="169">
  <si>
    <t>※このシートに入力すると申込書(印刷用)に反映されます。 学校名はリストから選んで下さい。
 入力が終わったら、申込書(印刷用)シートを印刷して押印して下さい。 文字がない場合、近い文字を使用してください。
 (このシートは印刷しないで下さい、コンピュータ処理に利用します)</t>
  </si>
  <si>
    <t>記入例</t>
  </si>
  <si>
    <t>学校名</t>
  </si>
  <si>
    <t>男子顧問</t>
  </si>
  <si>
    <t>県中学校別番号</t>
  </si>
  <si>
    <t>選手名</t>
  </si>
  <si>
    <t>ふりがな</t>
  </si>
  <si>
    <t>学年</t>
  </si>
  <si>
    <t>女子顧問</t>
  </si>
  <si>
    <t>(本年度使用せず)</t>
  </si>
  <si>
    <t>田原　本子</t>
  </si>
  <si>
    <t>たわら　もとこ</t>
  </si>
  <si>
    <t>住所</t>
  </si>
  <si>
    <t>※男子・女子別々でエントリーすることができます。</t>
  </si>
  <si>
    <t>電話番号</t>
  </si>
  <si>
    <t>種目</t>
  </si>
  <si>
    <t>校内順位</t>
  </si>
  <si>
    <t>2年男子ダブルス</t>
  </si>
  <si>
    <t>2年女子ダブルス</t>
  </si>
  <si>
    <t>※名字と名前の間に全角スペースを入れてください。</t>
  </si>
  <si>
    <t>max</t>
  </si>
  <si>
    <t>男</t>
  </si>
  <si>
    <t>女</t>
  </si>
  <si>
    <t>第40回奈良県バドミントンフェスティバル大会申込書(男子)</t>
  </si>
  <si>
    <t>責任者</t>
  </si>
  <si>
    <t>数</t>
  </si>
  <si>
    <t>組</t>
  </si>
  <si>
    <t>番号</t>
  </si>
  <si>
    <t>所属</t>
  </si>
  <si>
    <t>備考</t>
  </si>
  <si>
    <t>第40回奈良県バドミントンフェスティバル大会申込書(女子)</t>
  </si>
  <si>
    <t>コロナウィルス感染症の拡大防止のための協力書</t>
  </si>
  <si>
    <t>奈良県バドミントン協会フェスティバル大会（令和3年1月23日,24日）</t>
  </si>
  <si>
    <t>競技種目【　　バドミントン　　　　】</t>
  </si>
  <si>
    <t>年令</t>
  </si>
  <si>
    <t>歳</t>
  </si>
  <si>
    <t>今朝の体温</t>
  </si>
  <si>
    <t>℃</t>
  </si>
  <si>
    <t>氏名</t>
  </si>
  <si>
    <t>性別</t>
  </si>
  <si>
    <t>緊急連絡TEL</t>
  </si>
  <si>
    <t>保護者名</t>
  </si>
  <si>
    <t>㊞</t>
  </si>
  <si>
    <t>イベント前２週間における以下の事項の有無</t>
  </si>
  <si>
    <t>有</t>
  </si>
  <si>
    <t>無</t>
  </si>
  <si>
    <t>ア　平熱を超える発熱</t>
  </si>
  <si>
    <t>イ　咳（せき）、喉（のど）の痛みなど風邪の症状</t>
  </si>
  <si>
    <t>ウ　だるさ（倦怠感［けんたいかん］）、息苦しさ（呼吸困難）</t>
  </si>
  <si>
    <t>エ　嗅覚や味覚の異常</t>
  </si>
  <si>
    <t>オ　体が重く感じる、疲れやすい等</t>
  </si>
  <si>
    <t>カ　新型コロナウィルス感染症陽性とされた者との濃厚接触</t>
  </si>
  <si>
    <t>キ　同居家族や身近な知人に感染が疑われる方がいる場合</t>
  </si>
  <si>
    <t>ク　過去１４日以内に政府から入国制限、入国後の観察期間を必要とされている国、地域等への渡航又は当該在住者との濃厚接触がある場合</t>
  </si>
  <si>
    <t>　大会が連続した日程で実施される場合、大会当日の検温及び上記項目ア～クの有無の確認ついては、各校で責任を持って実施してください。なお、「有」として確認された場合は、自主的に大会参加及び大会会場への来場自体を見合わせてください。</t>
  </si>
  <si>
    <t>　この協力書はすべての来場者（運営・参加・応援）に提出をお願いし、大会当日から大会終了後１ヶ月間保管し、経過後専門部が責任を持って破棄します。</t>
  </si>
  <si>
    <t>大会参加者及び来場者へのコロナウィルス感染症の拡大防止に対する心得</t>
  </si>
  <si>
    <t>１．</t>
  </si>
  <si>
    <t>以下の事項に該当する場合は、自主的に大会会場への来場自体を見合わせること。</t>
  </si>
  <si>
    <t>・発熱、咳、咽頭痛などの症状があり、体調がよくないと判断するとき。</t>
  </si>
  <si>
    <t>・同居家族や身近な知人に感染が疑われる方がいる場合。</t>
  </si>
  <si>
    <t>・過去１４日以内に政府から入国制限や入国後の観察期間が必要な国・地域への</t>
  </si>
  <si>
    <t>　渡航又は該当地域の在住者との濃厚接触がある場合。</t>
  </si>
  <si>
    <t>２．</t>
  </si>
  <si>
    <t>大会会場への来場は、「感染拡大防止協力書」を記入の上大会本部に提出すること。</t>
  </si>
  <si>
    <t>３．</t>
  </si>
  <si>
    <t>マスクを必ず持参し、プレー中以外はマスク着用を励行すること。</t>
  </si>
  <si>
    <t>（熱中症予防の観点から、プレー中はマスクを着用しないでください。）</t>
  </si>
  <si>
    <t>４．</t>
  </si>
  <si>
    <t>こまめな手洗い、アルコール等による手指消毒を行うこと。(消毒液は主催者で準備します。）</t>
  </si>
  <si>
    <t>５．</t>
  </si>
  <si>
    <t>他の利用者との距離（できるだけ２ｍ以上）を確保すること。</t>
  </si>
  <si>
    <t>（試合前後の挨拶の際の握手は禁止し、プレー中選手どうしの接触を避けてください。）</t>
  </si>
  <si>
    <t>（荷物置き場や休憩場所での距離を確保できるようにしてください。）</t>
  </si>
  <si>
    <t>６．</t>
  </si>
  <si>
    <t>大きな声での会話や応援をしないこと。</t>
  </si>
  <si>
    <t>７．</t>
  </si>
  <si>
    <t>その他、感染防止に対する施設管理者からの指示に従うこと。</t>
  </si>
  <si>
    <t>８．</t>
  </si>
  <si>
    <t>大会終了後２週間以内に新型コロナウィルス感染症を発症した場合は、速やかに施設管理者</t>
  </si>
  <si>
    <t>と大会主催者及び必要に応じて所属団体代表者に濃厚接触者の有無等について報告すること。</t>
  </si>
  <si>
    <t>９．</t>
  </si>
  <si>
    <t>気温や湿度が高い時期になっているため、熱中症対策をあわせて行うこと。</t>
  </si>
  <si>
    <t>男・女</t>
  </si>
  <si>
    <t>郡市</t>
  </si>
  <si>
    <t>中学校名</t>
  </si>
  <si>
    <t>選択中</t>
  </si>
  <si>
    <t>奈良市</t>
  </si>
  <si>
    <t xml:space="preserve">春日中学校 </t>
  </si>
  <si>
    <t>若草中学校</t>
  </si>
  <si>
    <t>三笠中学校</t>
  </si>
  <si>
    <t xml:space="preserve">伏見中学校 </t>
  </si>
  <si>
    <t xml:space="preserve">都南中学校 </t>
  </si>
  <si>
    <t xml:space="preserve">興東館柳生中学校 </t>
  </si>
  <si>
    <t xml:space="preserve">登美ヶ丘中学校 </t>
  </si>
  <si>
    <t>平城中学校</t>
  </si>
  <si>
    <t>平城西中学校</t>
  </si>
  <si>
    <t>二名中学校</t>
  </si>
  <si>
    <t>平城東中学校</t>
  </si>
  <si>
    <t>京西中学校</t>
  </si>
  <si>
    <t>富雄南中学校</t>
  </si>
  <si>
    <t>登美ヶ丘北中学校</t>
  </si>
  <si>
    <t>都跡中学校</t>
  </si>
  <si>
    <t>奈良女子大学附属中等教育学校</t>
  </si>
  <si>
    <t>奈良教育大学附属中学校</t>
  </si>
  <si>
    <t>帝塚山中学校</t>
  </si>
  <si>
    <t>東大寺学園中学校</t>
  </si>
  <si>
    <t>育英西中学校</t>
  </si>
  <si>
    <t>奈良学園登美ヶ丘中学校</t>
  </si>
  <si>
    <t>天理市</t>
  </si>
  <si>
    <t>天理市立北中学校</t>
  </si>
  <si>
    <t>天理市立西中学校</t>
  </si>
  <si>
    <t>生駒市</t>
  </si>
  <si>
    <t>緑ヶ丘中学校</t>
  </si>
  <si>
    <t>大瀬中学校</t>
  </si>
  <si>
    <t>生駒中学校</t>
  </si>
  <si>
    <t>鹿の台中学校</t>
  </si>
  <si>
    <t>大和郡山市</t>
  </si>
  <si>
    <t>郡山中学校</t>
  </si>
  <si>
    <t>郡山南中学校</t>
  </si>
  <si>
    <t>郡山西中学校</t>
  </si>
  <si>
    <t>郡山東中学校</t>
  </si>
  <si>
    <t>片桐中学校</t>
  </si>
  <si>
    <t>奈良学園中学校</t>
  </si>
  <si>
    <t>生駒郡</t>
  </si>
  <si>
    <t>斑鳩中学校</t>
  </si>
  <si>
    <t>斑鳩南中学校</t>
  </si>
  <si>
    <t>安堵中学校</t>
  </si>
  <si>
    <t>磯城郡</t>
  </si>
  <si>
    <t>田原本中学校</t>
  </si>
  <si>
    <t>田原本北中学校</t>
  </si>
  <si>
    <t>式下中学校</t>
  </si>
  <si>
    <t>北葛城郡</t>
  </si>
  <si>
    <t>真美ヶ丘中学校</t>
  </si>
  <si>
    <t>王寺南中学校</t>
  </si>
  <si>
    <t>上牧中学校</t>
  </si>
  <si>
    <t>河合第一中学校</t>
  </si>
  <si>
    <t>河合第二中学校</t>
  </si>
  <si>
    <t>王寺中学校</t>
  </si>
  <si>
    <t>葛城市</t>
  </si>
  <si>
    <t>新庄中学校</t>
  </si>
  <si>
    <t>白鳳中学校</t>
  </si>
  <si>
    <t>宇陀市</t>
  </si>
  <si>
    <t>大宇陀中学校</t>
  </si>
  <si>
    <t>榛原中学校</t>
  </si>
  <si>
    <t>室生中学校</t>
  </si>
  <si>
    <t>大和
高田市</t>
  </si>
  <si>
    <t>高田中学校</t>
  </si>
  <si>
    <t>高田西中学校</t>
  </si>
  <si>
    <t>片塩中学校</t>
  </si>
  <si>
    <t>橿原市</t>
  </si>
  <si>
    <t>光陽中学校</t>
  </si>
  <si>
    <t>白橿中学校</t>
  </si>
  <si>
    <t>大成中学校</t>
  </si>
  <si>
    <t>橿原中学校</t>
  </si>
  <si>
    <t>畝傍中学校</t>
  </si>
  <si>
    <t>八木中学校</t>
  </si>
  <si>
    <t>聖心学園中等学校</t>
  </si>
  <si>
    <t>御所市</t>
  </si>
  <si>
    <t>御所中学校</t>
  </si>
  <si>
    <t>大正中学校</t>
  </si>
  <si>
    <t>桜井市</t>
  </si>
  <si>
    <t>桜井西中学校</t>
  </si>
  <si>
    <t>桜井中学校</t>
  </si>
  <si>
    <t>桜井東中学校</t>
  </si>
  <si>
    <t>大三輪中学校</t>
  </si>
  <si>
    <t>吉野郡</t>
  </si>
  <si>
    <t>黒滝中学校</t>
  </si>
  <si>
    <t>ろう学校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</si>
</sst>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font>
      <sz val="10"/>
      <color rgb="FF000000"/>
      <name val="Arial"/>
    </font>
    <font>
      <sz val="10"/>
      <color theme="1"/>
      <name val="Arial"/>
    </font>
    <font>
      <sz val="10"/>
      <name val="Arial"/>
    </font>
    <font>
      <sz val="10"/>
      <color rgb="FF000000"/>
      <name val="Arial"/>
    </font>
    <font>
      <sz val="11"/>
      <color theme="1"/>
      <name val="Arial"/>
    </font>
    <font>
      <sz val="8"/>
      <color theme="1"/>
      <name val="Arial"/>
    </font>
    <font>
      <sz val="7"/>
      <color theme="1"/>
      <name val="Arial"/>
    </font>
    <font>
      <sz val="14"/>
      <color theme="1"/>
      <name val="Arial"/>
    </font>
    <font>
      <sz val="9"/>
      <color rgb="FF000000"/>
      <name val="Arial"/>
    </font>
    <font>
      <sz val="10"/>
      <color theme="1"/>
      <name val="Arial"/>
    </font>
    <font>
      <sz val="9"/>
      <color theme="1"/>
      <name val="Arial"/>
    </font>
    <font>
      <sz val="6"/>
      <color theme="1"/>
      <name val="Arial"/>
    </font>
    <font>
      <b/>
      <sz val="14"/>
      <color theme="1"/>
      <name val="MS Mincho"/>
      <family val="1"/>
      <charset val="128"/>
    </font>
    <font>
      <b/>
      <sz val="12"/>
      <color theme="1"/>
      <name val="MS Mincho"/>
      <family val="1"/>
      <charset val="128"/>
    </font>
    <font>
      <sz val="11"/>
      <color theme="1"/>
      <name val="MS Mincho"/>
      <family val="1"/>
      <charset val="128"/>
    </font>
    <font>
      <b/>
      <sz val="11"/>
      <color theme="1"/>
      <name val="MS Mincho"/>
      <family val="1"/>
      <charset val="128"/>
    </font>
    <font>
      <sz val="8"/>
      <color theme="1"/>
      <name val="MS Mincho"/>
      <family val="1"/>
      <charset val="128"/>
    </font>
    <font>
      <sz val="10"/>
      <color theme="1"/>
      <name val="MS Mincho"/>
      <family val="1"/>
      <charset val="128"/>
    </font>
    <font>
      <b/>
      <sz val="12"/>
      <color theme="1"/>
      <name val="ＭＳ ゴシック"/>
      <family val="3"/>
      <charset val="128"/>
    </font>
    <font>
      <sz val="11"/>
      <color theme="1"/>
      <name val="Calibri"/>
    </font>
    <font>
      <sz val="8"/>
      <color theme="1"/>
      <name val="Calibri"/>
    </font>
    <font>
      <sz val="6"/>
      <color theme="1"/>
      <name val="Calibri"/>
    </font>
    <font>
      <sz val="6"/>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rgb="FFFFFFFF"/>
        <bgColor rgb="FFFFFFFF"/>
      </patternFill>
    </fill>
    <fill>
      <patternFill patternType="solid">
        <fgColor rgb="FF63D297"/>
        <bgColor rgb="FF63D297"/>
      </patternFill>
    </fill>
    <fill>
      <patternFill patternType="solid">
        <fgColor rgb="FFFFF2CC"/>
        <bgColor rgb="FFFFF2CC"/>
      </patternFill>
    </fill>
    <fill>
      <patternFill patternType="solid">
        <fgColor rgb="FFE7F9EF"/>
        <bgColor rgb="FFE7F9EF"/>
      </patternFill>
    </fill>
    <fill>
      <patternFill patternType="solid">
        <fgColor rgb="FFFFFF00"/>
        <bgColor rgb="FFFFFF00"/>
      </patternFill>
    </fill>
    <fill>
      <patternFill patternType="solid">
        <fgColor rgb="FFF1C232"/>
        <bgColor rgb="FFF1C232"/>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24">
    <xf numFmtId="0" fontId="0" fillId="0" borderId="0" xfId="0" applyFont="1" applyAlignment="1"/>
    <xf numFmtId="0" fontId="1" fillId="0" borderId="0" xfId="0" applyFont="1" applyAlignment="1">
      <alignment horizontal="left"/>
    </xf>
    <xf numFmtId="0" fontId="3" fillId="2" borderId="0" xfId="0" applyFont="1" applyFill="1" applyAlignment="1">
      <alignment horizontal="left"/>
    </xf>
    <xf numFmtId="0" fontId="4" fillId="0" borderId="0" xfId="0" applyFont="1" applyAlignment="1">
      <alignment horizontal="right"/>
    </xf>
    <xf numFmtId="0" fontId="4" fillId="0" borderId="4" xfId="0" applyFont="1" applyBorder="1" applyAlignment="1">
      <alignment horizontal="center"/>
    </xf>
    <xf numFmtId="0" fontId="4" fillId="0" borderId="0" xfId="0" applyFont="1" applyAlignment="1"/>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right"/>
    </xf>
    <xf numFmtId="0" fontId="5" fillId="0" borderId="0" xfId="0" applyFont="1" applyAlignment="1">
      <alignment vertical="top" wrapText="1"/>
    </xf>
    <xf numFmtId="0" fontId="6" fillId="0" borderId="0" xfId="0" applyFont="1" applyAlignment="1">
      <alignment horizontal="center" vertical="center"/>
    </xf>
    <xf numFmtId="0" fontId="4" fillId="0" borderId="0" xfId="0" applyFont="1" applyAlignment="1">
      <alignment horizontal="center" vertical="center"/>
    </xf>
    <xf numFmtId="0" fontId="4" fillId="3" borderId="5" xfId="0" applyFont="1" applyFill="1" applyBorder="1" applyAlignment="1">
      <alignment horizontal="center" vertical="center"/>
    </xf>
    <xf numFmtId="0" fontId="5" fillId="3" borderId="5" xfId="0" applyFont="1" applyFill="1" applyBorder="1" applyAlignment="1">
      <alignment horizontal="center" vertical="center"/>
    </xf>
    <xf numFmtId="0" fontId="4" fillId="2" borderId="5" xfId="0" applyFont="1" applyFill="1" applyBorder="1" applyAlignment="1">
      <alignment horizontal="center" vertical="center"/>
    </xf>
    <xf numFmtId="0" fontId="8" fillId="2" borderId="5" xfId="0" applyFont="1" applyFill="1" applyBorder="1" applyAlignment="1">
      <alignment horizontal="center" vertical="center"/>
    </xf>
    <xf numFmtId="0" fontId="4" fillId="5" borderId="5" xfId="0" applyFont="1" applyFill="1" applyBorder="1" applyAlignment="1">
      <alignment horizontal="center" vertical="center"/>
    </xf>
    <xf numFmtId="0" fontId="8" fillId="5" borderId="5" xfId="0" applyFont="1" applyFill="1" applyBorder="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8" fillId="2" borderId="0" xfId="0" applyFont="1" applyFill="1" applyAlignment="1">
      <alignment horizontal="center" vertical="center"/>
    </xf>
    <xf numFmtId="0" fontId="7" fillId="2" borderId="0" xfId="0" applyFont="1" applyFill="1" applyAlignment="1">
      <alignment horizontal="center" vertical="center" textRotation="255"/>
    </xf>
    <xf numFmtId="0" fontId="4" fillId="2" borderId="0" xfId="0" applyFont="1" applyFill="1" applyAlignment="1">
      <alignment horizontal="center" vertical="center"/>
    </xf>
    <xf numFmtId="0" fontId="8" fillId="2" borderId="0" xfId="0" applyFont="1" applyFill="1" applyAlignment="1">
      <alignment horizontal="center" vertical="center"/>
    </xf>
    <xf numFmtId="0" fontId="9" fillId="0" borderId="0" xfId="0" applyFont="1"/>
    <xf numFmtId="0" fontId="9" fillId="0" borderId="0" xfId="0" applyFont="1" applyAlignment="1"/>
    <xf numFmtId="0" fontId="5" fillId="0" borderId="0" xfId="0" applyFont="1" applyAlignment="1">
      <alignment horizontal="right" vertical="center"/>
    </xf>
    <xf numFmtId="0" fontId="4" fillId="7" borderId="5" xfId="0" applyFont="1" applyFill="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xf>
    <xf numFmtId="0" fontId="10" fillId="0" borderId="5" xfId="0" applyFont="1" applyBorder="1" applyAlignment="1">
      <alignment horizontal="center" vertical="center"/>
    </xf>
    <xf numFmtId="0" fontId="11" fillId="0" borderId="5" xfId="0" applyFont="1" applyBorder="1" applyAlignment="1">
      <alignment horizontal="center" vertical="center"/>
    </xf>
    <xf numFmtId="0" fontId="5"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12" fillId="0" borderId="0" xfId="0" applyFont="1" applyAlignment="1">
      <alignment horizontal="center" vertical="center"/>
    </xf>
    <xf numFmtId="0" fontId="4" fillId="0" borderId="14" xfId="0" applyFont="1" applyBorder="1" applyAlignment="1">
      <alignment vertical="center"/>
    </xf>
    <xf numFmtId="0" fontId="14" fillId="0" borderId="0" xfId="0" applyFont="1" applyAlignment="1">
      <alignment vertical="center"/>
    </xf>
    <xf numFmtId="0" fontId="14" fillId="0" borderId="1" xfId="0" applyFont="1" applyBorder="1" applyAlignment="1">
      <alignment horizontal="center" vertical="center"/>
    </xf>
    <xf numFmtId="0" fontId="16" fillId="0" borderId="5" xfId="0" applyFont="1" applyBorder="1" applyAlignment="1">
      <alignment horizontal="center" vertical="center"/>
    </xf>
    <xf numFmtId="0" fontId="14" fillId="0" borderId="5" xfId="0" applyFont="1" applyBorder="1" applyAlignment="1">
      <alignment horizontal="center" vertical="center"/>
    </xf>
    <xf numFmtId="0" fontId="14" fillId="0" borderId="5" xfId="0" applyFont="1" applyBorder="1" applyAlignment="1">
      <alignment horizontal="right" vertical="center"/>
    </xf>
    <xf numFmtId="0" fontId="17" fillId="0" borderId="5" xfId="0" applyFont="1" applyBorder="1" applyAlignment="1">
      <alignment horizontal="center" vertical="center"/>
    </xf>
    <xf numFmtId="0" fontId="14" fillId="0" borderId="5"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0" xfId="0" applyFont="1" applyAlignment="1">
      <alignment horizontal="lef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3" fillId="0" borderId="0" xfId="0" applyFont="1" applyAlignment="1">
      <alignment vertical="center"/>
    </xf>
    <xf numFmtId="0" fontId="17" fillId="0" borderId="0" xfId="0" quotePrefix="1" applyFont="1" applyAlignment="1">
      <alignment horizontal="left" vertical="center"/>
    </xf>
    <xf numFmtId="0" fontId="17" fillId="0" borderId="0" xfId="0" applyFont="1" applyAlignment="1">
      <alignment horizontal="left" vertical="center"/>
    </xf>
    <xf numFmtId="0" fontId="1" fillId="0" borderId="0" xfId="0" applyFont="1"/>
    <xf numFmtId="0" fontId="17" fillId="0" borderId="0" xfId="0" applyFont="1" applyAlignment="1">
      <alignment vertical="center"/>
    </xf>
    <xf numFmtId="0" fontId="17" fillId="0" borderId="0" xfId="0" applyFont="1" applyAlignment="1">
      <alignment horizontal="left" vertical="center" wrapText="1"/>
    </xf>
    <xf numFmtId="0" fontId="17" fillId="0" borderId="0" xfId="0" quotePrefix="1" applyFont="1" applyAlignment="1">
      <alignment vertical="center"/>
    </xf>
    <xf numFmtId="0" fontId="17" fillId="0" borderId="0" xfId="0" applyFont="1" applyAlignment="1">
      <alignment vertical="center"/>
    </xf>
    <xf numFmtId="0" fontId="14" fillId="0" borderId="5" xfId="0" applyFont="1" applyBorder="1" applyAlignment="1">
      <alignment horizontal="center" vertical="center"/>
    </xf>
    <xf numFmtId="0" fontId="14" fillId="0" borderId="0" xfId="0" applyFont="1" applyAlignment="1">
      <alignment horizontal="left" vertical="center"/>
    </xf>
    <xf numFmtId="0" fontId="19" fillId="0" borderId="5" xfId="0" applyFont="1" applyBorder="1" applyAlignment="1"/>
    <xf numFmtId="0" fontId="20" fillId="0" borderId="5" xfId="0" applyFont="1" applyBorder="1" applyAlignment="1">
      <alignment horizontal="center" vertical="center"/>
    </xf>
    <xf numFmtId="0" fontId="19" fillId="3" borderId="5" xfId="0" quotePrefix="1" applyFont="1" applyFill="1" applyBorder="1" applyAlignment="1">
      <alignment horizontal="center" vertical="center"/>
    </xf>
    <xf numFmtId="0" fontId="9" fillId="0" borderId="5" xfId="0" applyFont="1" applyBorder="1"/>
    <xf numFmtId="0" fontId="9" fillId="0" borderId="5" xfId="0" applyFont="1" applyBorder="1" applyAlignment="1">
      <alignment horizontal="center"/>
    </xf>
    <xf numFmtId="0" fontId="19" fillId="0" borderId="5" xfId="0" applyFont="1" applyBorder="1" applyAlignment="1">
      <alignment horizontal="right"/>
    </xf>
    <xf numFmtId="0" fontId="19" fillId="2" borderId="5" xfId="0" applyFont="1" applyFill="1" applyBorder="1" applyAlignment="1">
      <alignment horizontal="center" vertical="center"/>
    </xf>
    <xf numFmtId="0" fontId="9" fillId="0" borderId="5" xfId="0" applyFont="1" applyBorder="1" applyAlignment="1"/>
    <xf numFmtId="0" fontId="9" fillId="0" borderId="5" xfId="0" applyFont="1" applyBorder="1" applyAlignment="1">
      <alignment horizontal="center"/>
    </xf>
    <xf numFmtId="0" fontId="19" fillId="0" borderId="5" xfId="0" applyFont="1" applyBorder="1" applyAlignment="1">
      <alignment horizontal="right"/>
    </xf>
    <xf numFmtId="0" fontId="19" fillId="5" borderId="5" xfId="0" applyFont="1" applyFill="1" applyBorder="1" applyAlignment="1">
      <alignment horizontal="center" vertical="center"/>
    </xf>
    <xf numFmtId="0" fontId="19" fillId="5" borderId="5" xfId="0" quotePrefix="1" applyFont="1" applyFill="1" applyBorder="1" applyAlignment="1">
      <alignment horizontal="center" vertical="center"/>
    </xf>
    <xf numFmtId="0" fontId="19" fillId="2" borderId="5" xfId="0" quotePrefix="1" applyFont="1" applyFill="1" applyBorder="1" applyAlignment="1">
      <alignment horizontal="center" vertical="center"/>
    </xf>
    <xf numFmtId="0" fontId="9" fillId="0" borderId="0" xfId="0" applyFont="1" applyAlignment="1">
      <alignment horizontal="center"/>
    </xf>
    <xf numFmtId="0" fontId="21" fillId="0" borderId="5" xfId="0" applyFont="1" applyBorder="1" applyAlignment="1">
      <alignment horizontal="center" vertical="center"/>
    </xf>
    <xf numFmtId="0" fontId="9" fillId="0" borderId="5" xfId="0" applyFont="1" applyBorder="1" applyAlignment="1">
      <alignment horizontal="center"/>
    </xf>
    <xf numFmtId="0" fontId="23" fillId="2" borderId="5" xfId="0" applyFont="1" applyFill="1" applyBorder="1" applyAlignment="1">
      <alignment horizontal="center" vertical="center"/>
    </xf>
    <xf numFmtId="0" fontId="5" fillId="0" borderId="0" xfId="0" applyFont="1" applyAlignment="1">
      <alignment vertical="top" wrapText="1"/>
    </xf>
    <xf numFmtId="0" fontId="0" fillId="0" borderId="0" xfId="0" applyFont="1" applyAlignment="1"/>
    <xf numFmtId="0" fontId="4" fillId="0" borderId="1" xfId="0" applyFont="1" applyBorder="1" applyAlignment="1">
      <alignment horizontal="center"/>
    </xf>
    <xf numFmtId="0" fontId="2" fillId="0" borderId="2" xfId="0" applyFont="1" applyBorder="1"/>
    <xf numFmtId="0" fontId="2" fillId="0" borderId="3" xfId="0" applyFont="1" applyBorder="1"/>
    <xf numFmtId="0" fontId="7" fillId="4" borderId="6" xfId="0" applyFont="1" applyFill="1" applyBorder="1" applyAlignment="1">
      <alignment horizontal="center" vertical="center" textRotation="255"/>
    </xf>
    <xf numFmtId="0" fontId="2" fillId="5" borderId="7" xfId="0" applyFont="1" applyFill="1" applyBorder="1"/>
    <xf numFmtId="0" fontId="2" fillId="2" borderId="7" xfId="0" applyFont="1" applyFill="1" applyBorder="1"/>
    <xf numFmtId="0" fontId="2" fillId="5" borderId="4" xfId="0" applyFont="1" applyFill="1" applyBorder="1"/>
    <xf numFmtId="0" fontId="4" fillId="6" borderId="1" xfId="0" applyFont="1" applyFill="1" applyBorder="1" applyAlignment="1">
      <alignment horizontal="center" vertical="center"/>
    </xf>
    <xf numFmtId="0" fontId="2" fillId="2" borderId="2" xfId="0" applyFont="1" applyFill="1" applyBorder="1"/>
    <xf numFmtId="0" fontId="2" fillId="2" borderId="3" xfId="0" applyFont="1" applyFill="1" applyBorder="1"/>
    <xf numFmtId="0" fontId="10" fillId="0" borderId="0" xfId="0" applyFont="1" applyAlignment="1">
      <alignment horizontal="left" vertical="center"/>
    </xf>
    <xf numFmtId="0" fontId="1" fillId="0" borderId="1" xfId="0" applyFont="1" applyBorder="1" applyAlignment="1">
      <alignment horizontal="left"/>
    </xf>
    <xf numFmtId="0" fontId="5" fillId="0" borderId="1" xfId="0" applyFont="1" applyBorder="1" applyAlignment="1">
      <alignment horizontal="center" vertical="center"/>
    </xf>
    <xf numFmtId="0" fontId="9" fillId="0" borderId="9" xfId="0" applyFont="1" applyBorder="1" applyAlignment="1">
      <alignment horizontal="center" vertical="center"/>
    </xf>
    <xf numFmtId="0" fontId="2" fillId="0" borderId="9" xfId="0" applyFont="1" applyBorder="1"/>
    <xf numFmtId="0" fontId="7" fillId="0" borderId="0" xfId="0" applyFont="1" applyAlignment="1">
      <alignment horizontal="center"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14" fillId="0" borderId="0" xfId="0" applyFont="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5" fillId="0" borderId="9" xfId="0" applyFont="1" applyBorder="1" applyAlignment="1">
      <alignment horizontal="center" vertical="center"/>
    </xf>
    <xf numFmtId="0" fontId="19" fillId="0" borderId="6" xfId="0" applyFont="1" applyBorder="1" applyAlignment="1">
      <alignment horizontal="center" vertical="center"/>
    </xf>
    <xf numFmtId="0" fontId="2" fillId="0" borderId="7" xfId="0" applyFont="1" applyBorder="1"/>
    <xf numFmtId="0" fontId="2" fillId="0" borderId="4" xfId="0" applyFont="1" applyBorder="1"/>
    <xf numFmtId="0" fontId="5" fillId="0" borderId="6" xfId="0" applyFont="1" applyBorder="1" applyAlignment="1">
      <alignment horizontal="center" vertical="center"/>
    </xf>
  </cellXfs>
  <cellStyles count="1">
    <cellStyle name="標準" xfId="0" builtinId="0"/>
  </cellStyles>
  <dxfs count="7">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tableStyle name="入力シート-style" pivot="0" count="3" xr9:uid="{00000000-0011-0000-FFFF-FFFF00000000}">
      <tableStyleElement type="headerRow" dxfId="6"/>
      <tableStyleElement type="firstRowStripe"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xdr:col>
      <xdr:colOff>142875</xdr:colOff>
      <xdr:row>0</xdr:row>
      <xdr:rowOff>0</xdr:rowOff>
    </xdr:from>
    <xdr:ext cx="2371725" cy="914400"/>
    <xdr:grpSp>
      <xdr:nvGrpSpPr>
        <xdr:cNvPr id="2" name="Shape 2" title="図形描画">
          <a:extLst>
            <a:ext uri="{FF2B5EF4-FFF2-40B4-BE49-F238E27FC236}">
              <a16:creationId xmlns:a16="http://schemas.microsoft.com/office/drawing/2014/main" id="{00000000-0008-0000-0000-000002000000}"/>
            </a:ext>
          </a:extLst>
        </xdr:cNvPr>
        <xdr:cNvGrpSpPr/>
      </xdr:nvGrpSpPr>
      <xdr:grpSpPr>
        <a:xfrm>
          <a:off x="15830550" y="0"/>
          <a:ext cx="2371725" cy="914400"/>
          <a:chOff x="1209625" y="689850"/>
          <a:chExt cx="2307600" cy="514800"/>
        </a:xfrm>
      </xdr:grpSpPr>
      <xdr:sp macro="" textlink="">
        <xdr:nvSpPr>
          <xdr:cNvPr id="3" name="Shape 3">
            <a:extLst>
              <a:ext uri="{FF2B5EF4-FFF2-40B4-BE49-F238E27FC236}">
                <a16:creationId xmlns:a16="http://schemas.microsoft.com/office/drawing/2014/main" id="{00000000-0008-0000-0000-000003000000}"/>
              </a:ext>
            </a:extLst>
          </xdr:cNvPr>
          <xdr:cNvSpPr/>
        </xdr:nvSpPr>
        <xdr:spPr>
          <a:xfrm>
            <a:off x="1209625" y="689850"/>
            <a:ext cx="2307600" cy="514800"/>
          </a:xfrm>
          <a:prstGeom prst="rect">
            <a:avLst/>
          </a:prstGeom>
          <a:solidFill>
            <a:srgbClr val="666666"/>
          </a:solidFill>
          <a:ln w="9525" cap="flat" cmpd="sng">
            <a:solidFill>
              <a:srgbClr val="666666"/>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 name="Shape 4">
            <a:extLst>
              <a:ext uri="{FF2B5EF4-FFF2-40B4-BE49-F238E27FC236}">
                <a16:creationId xmlns:a16="http://schemas.microsoft.com/office/drawing/2014/main" id="{00000000-0008-0000-0000-000004000000}"/>
              </a:ext>
            </a:extLst>
          </xdr:cNvPr>
          <xdr:cNvSpPr txBox="1"/>
        </xdr:nvSpPr>
        <xdr:spPr>
          <a:xfrm>
            <a:off x="1209625" y="689850"/>
            <a:ext cx="2263800" cy="466500"/>
          </a:xfrm>
          <a:prstGeom prst="rect">
            <a:avLst/>
          </a:prstGeom>
          <a:solidFill>
            <a:srgbClr val="00FFFF"/>
          </a:solidFill>
          <a:ln w="19050" cap="flat" cmpd="sng">
            <a:solidFill>
              <a:srgbClr val="000000"/>
            </a:solidFill>
            <a:prstDash val="solid"/>
            <a:round/>
            <a:headEnd type="none" w="sm" len="sm"/>
            <a:tailEnd type="none" w="sm" len="sm"/>
          </a:ln>
        </xdr:spPr>
        <xdr:txBody>
          <a:bodyPr spcFirstLastPara="1" wrap="square" lIns="91425" tIns="91425" rIns="91425" bIns="91425" anchor="t" anchorCtr="0">
            <a:noAutofit/>
          </a:bodyPr>
          <a:lstStyle/>
          <a:p>
            <a:pPr marL="0" lvl="0" indent="0" algn="ctr" rtl="0">
              <a:spcBef>
                <a:spcPts val="0"/>
              </a:spcBef>
              <a:spcAft>
                <a:spcPts val="0"/>
              </a:spcAft>
              <a:buNone/>
            </a:pPr>
            <a:r>
              <a:rPr lang="en-US" sz="1400"/>
              <a:t>協力書_差し込みPDF</a:t>
            </a:r>
            <a:endParaRPr sz="1400"/>
          </a:p>
          <a:p>
            <a:pPr marL="0" lvl="0" indent="0" algn="ctr" rtl="0">
              <a:spcBef>
                <a:spcPts val="0"/>
              </a:spcBef>
              <a:spcAft>
                <a:spcPts val="0"/>
              </a:spcAft>
              <a:buNone/>
            </a:pPr>
            <a:r>
              <a:rPr lang="en-US" sz="900"/>
              <a:t>※スクリプトの実行を許可してください</a:t>
            </a:r>
            <a:endParaRPr sz="900"/>
          </a:p>
        </xdr:txBody>
      </xdr:sp>
    </xdr:grpSp>
    <xdr:clientData fLocksWithSheet="0"/>
  </xdr:oneCellAnchor>
  <xdr:oneCellAnchor>
    <xdr:from>
      <xdr:col>2</xdr:col>
      <xdr:colOff>0</xdr:colOff>
      <xdr:row>36</xdr:row>
      <xdr:rowOff>9525</xdr:rowOff>
    </xdr:from>
    <xdr:ext cx="504825" cy="323850"/>
    <xdr:sp macro="" textlink="">
      <xdr:nvSpPr>
        <xdr:cNvPr id="5" name="Shape 5">
          <a:extLst>
            <a:ext uri="{FF2B5EF4-FFF2-40B4-BE49-F238E27FC236}">
              <a16:creationId xmlns:a16="http://schemas.microsoft.com/office/drawing/2014/main" id="{00000000-0008-0000-0000-000005000000}"/>
            </a:ext>
          </a:extLst>
        </xdr:cNvPr>
        <xdr:cNvSpPr txBox="1"/>
      </xdr:nvSpPr>
      <xdr:spPr>
        <a:xfrm>
          <a:off x="903600" y="709275"/>
          <a:ext cx="485700" cy="408000"/>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noAutofit/>
        </a:bodyPr>
        <a:lstStyle/>
        <a:p>
          <a:pPr marL="0" lvl="0" indent="0" algn="ctr" rtl="0">
            <a:spcBef>
              <a:spcPts val="0"/>
            </a:spcBef>
            <a:spcAft>
              <a:spcPts val="0"/>
            </a:spcAft>
            <a:buNone/>
          </a:pPr>
          <a:r>
            <a:rPr lang="en-US" sz="900"/>
            <a:t>Excel</a:t>
          </a:r>
          <a:endParaRPr sz="900"/>
        </a:p>
        <a:p>
          <a:pPr marL="0" lvl="0" indent="0" algn="ctr" rtl="0">
            <a:spcBef>
              <a:spcPts val="0"/>
            </a:spcBef>
            <a:spcAft>
              <a:spcPts val="0"/>
            </a:spcAft>
            <a:buNone/>
          </a:pPr>
          <a:r>
            <a:rPr lang="en-US" sz="900"/>
            <a:t>DL</a:t>
          </a:r>
          <a:endParaRPr sz="9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P2:S3">
  <tableColumns count="4">
    <tableColumn id="1" xr3:uid="{00000000-0010-0000-0000-000001000000}" name="県中学校別番号"/>
    <tableColumn id="2" xr3:uid="{00000000-0010-0000-0000-000002000000}" name="選手名"/>
    <tableColumn id="3" xr3:uid="{00000000-0010-0000-0000-000003000000}" name="ふりがな"/>
    <tableColumn id="4" xr3:uid="{00000000-0010-0000-0000-000004000000}" name="学年"/>
  </tableColumns>
  <tableStyleInfo name="入力シート-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outlinePr summaryBelow="0" summaryRight="0"/>
  </sheetPr>
  <dimension ref="A1:W38"/>
  <sheetViews>
    <sheetView showGridLines="0" tabSelected="1" topLeftCell="C1" workbookViewId="0">
      <selection activeCell="F7" sqref="F7:H7"/>
    </sheetView>
  </sheetViews>
  <sheetFormatPr defaultColWidth="14.42578125" defaultRowHeight="15.75" customHeight="1"/>
  <cols>
    <col min="1" max="2" width="14.42578125" hidden="1"/>
    <col min="3" max="3" width="6.7109375" customWidth="1"/>
    <col min="4" max="4" width="10.85546875" customWidth="1"/>
    <col min="5" max="5" width="11.7109375" customWidth="1"/>
    <col min="6" max="6" width="19.140625" customWidth="1"/>
    <col min="7" max="7" width="22.7109375" customWidth="1"/>
    <col min="8" max="8" width="5.42578125" customWidth="1"/>
    <col min="9" max="9" width="11.7109375" customWidth="1"/>
    <col min="10" max="10" width="19.140625" customWidth="1"/>
    <col min="11" max="11" width="22.7109375" customWidth="1"/>
    <col min="12" max="12" width="5.42578125" customWidth="1"/>
    <col min="13" max="13" width="10" customWidth="1"/>
    <col min="14" max="14" width="8.140625" customWidth="1"/>
    <col min="15" max="15" width="10.85546875" customWidth="1"/>
    <col min="16" max="16" width="11.7109375" customWidth="1"/>
    <col min="17" max="17" width="19.140625" customWidth="1"/>
    <col min="18" max="18" width="22.7109375" customWidth="1"/>
    <col min="19" max="19" width="5.42578125" customWidth="1"/>
    <col min="20" max="20" width="11.7109375" customWidth="1"/>
    <col min="21" max="21" width="19.140625" customWidth="1"/>
    <col min="22" max="22" width="22.7109375" customWidth="1"/>
    <col min="23" max="23" width="5.42578125" customWidth="1"/>
  </cols>
  <sheetData>
    <row r="1" spans="1:23" ht="12.75">
      <c r="A1" s="1"/>
      <c r="B1" s="1"/>
      <c r="C1" s="107" t="s">
        <v>0</v>
      </c>
      <c r="D1" s="97"/>
      <c r="E1" s="97"/>
      <c r="F1" s="97"/>
      <c r="G1" s="97"/>
      <c r="H1" s="97"/>
      <c r="I1" s="97"/>
      <c r="J1" s="97"/>
      <c r="K1" s="98"/>
      <c r="L1" s="1"/>
      <c r="M1" s="1"/>
      <c r="N1" s="1"/>
      <c r="O1" s="1"/>
      <c r="P1" s="2" t="s">
        <v>1</v>
      </c>
      <c r="Q1" s="1"/>
      <c r="R1" s="1"/>
      <c r="S1" s="1"/>
      <c r="T1" s="1"/>
      <c r="U1" s="1"/>
      <c r="V1" s="1"/>
      <c r="W1" s="1"/>
    </row>
    <row r="2" spans="1:23" ht="14.25">
      <c r="A2" s="3"/>
      <c r="B2" s="3"/>
      <c r="C2" s="3" t="s">
        <v>2</v>
      </c>
      <c r="D2" s="108"/>
      <c r="E2" s="98"/>
      <c r="F2" s="3" t="s">
        <v>3</v>
      </c>
      <c r="G2" s="4"/>
      <c r="H2" s="5"/>
      <c r="I2" s="5"/>
      <c r="J2" s="5"/>
      <c r="K2" s="5"/>
      <c r="L2" s="5"/>
      <c r="M2" s="5"/>
      <c r="N2" s="5"/>
      <c r="O2" s="5"/>
      <c r="P2" s="6" t="s">
        <v>4</v>
      </c>
      <c r="Q2" s="7" t="s">
        <v>5</v>
      </c>
      <c r="R2" s="7" t="s">
        <v>6</v>
      </c>
      <c r="S2" s="7" t="s">
        <v>7</v>
      </c>
      <c r="T2" s="5"/>
      <c r="U2" s="5"/>
      <c r="V2" s="5"/>
      <c r="W2" s="5"/>
    </row>
    <row r="3" spans="1:23" ht="14.25">
      <c r="A3" s="8"/>
      <c r="B3" s="8"/>
      <c r="C3" s="8"/>
      <c r="D3" s="5"/>
      <c r="E3" s="5"/>
      <c r="F3" s="3" t="s">
        <v>8</v>
      </c>
      <c r="G3" s="4"/>
      <c r="H3" s="5"/>
      <c r="I3" s="5"/>
      <c r="J3" s="5"/>
      <c r="K3" s="5"/>
      <c r="L3" s="5"/>
      <c r="M3" s="5"/>
      <c r="N3" s="5"/>
      <c r="O3" s="5"/>
      <c r="P3" s="6" t="s">
        <v>9</v>
      </c>
      <c r="Q3" s="7" t="s">
        <v>10</v>
      </c>
      <c r="R3" s="7" t="s">
        <v>11</v>
      </c>
      <c r="S3" s="7">
        <v>2</v>
      </c>
      <c r="T3" s="5"/>
      <c r="U3" s="5"/>
      <c r="V3" s="5"/>
      <c r="W3" s="5"/>
    </row>
    <row r="4" spans="1:23" ht="14.25">
      <c r="A4" s="3"/>
      <c r="B4" s="3"/>
      <c r="C4" s="3" t="s">
        <v>12</v>
      </c>
      <c r="D4" s="96"/>
      <c r="E4" s="97"/>
      <c r="F4" s="98"/>
      <c r="G4" s="94" t="s">
        <v>13</v>
      </c>
      <c r="H4" s="95"/>
      <c r="I4" s="95"/>
      <c r="J4" s="95"/>
      <c r="K4" s="95"/>
      <c r="L4" s="95"/>
      <c r="M4" s="9"/>
      <c r="N4" s="9"/>
      <c r="O4" s="9"/>
      <c r="P4" s="9"/>
      <c r="Q4" s="9"/>
      <c r="R4" s="9"/>
      <c r="S4" s="9"/>
      <c r="T4" s="94" t="str">
        <f>"↑G Suiteの仕様の関係で"&amp;(A38*10)&amp;"秒時間がかかります
PDFデータはGoogleドライブ直下の「中体連バドミントン」に入ります"</f>
        <v>↑G Suiteの仕様の関係で1200秒時間がかかります
PDFデータはGoogleドライブ直下の「中体連バドミントン」に入ります</v>
      </c>
      <c r="U4" s="95"/>
      <c r="V4" s="95"/>
      <c r="W4" s="95"/>
    </row>
    <row r="5" spans="1:23" ht="14.25">
      <c r="A5" s="5"/>
      <c r="B5" s="5"/>
      <c r="C5" s="10" t="s">
        <v>14</v>
      </c>
      <c r="D5" s="96"/>
      <c r="E5" s="97"/>
      <c r="F5" s="98"/>
      <c r="G5" s="95"/>
      <c r="H5" s="95"/>
      <c r="I5" s="95"/>
      <c r="J5" s="95"/>
      <c r="K5" s="95"/>
      <c r="L5" s="95"/>
      <c r="M5" s="9"/>
      <c r="N5" s="9"/>
      <c r="O5" s="9"/>
      <c r="P5" s="9"/>
      <c r="Q5" s="9"/>
      <c r="R5" s="9"/>
      <c r="S5" s="9"/>
      <c r="T5" s="95"/>
      <c r="U5" s="95"/>
      <c r="V5" s="95"/>
      <c r="W5" s="95"/>
    </row>
    <row r="6" spans="1:23" ht="18.75" customHeight="1">
      <c r="A6" s="11"/>
      <c r="B6" s="11"/>
      <c r="C6" s="12" t="s">
        <v>15</v>
      </c>
      <c r="D6" s="12" t="s">
        <v>16</v>
      </c>
      <c r="E6" s="13" t="s">
        <v>4</v>
      </c>
      <c r="F6" s="12" t="s">
        <v>5</v>
      </c>
      <c r="G6" s="12" t="s">
        <v>6</v>
      </c>
      <c r="H6" s="12" t="s">
        <v>7</v>
      </c>
      <c r="I6" s="13" t="s">
        <v>4</v>
      </c>
      <c r="J6" s="12" t="s">
        <v>5</v>
      </c>
      <c r="K6" s="12" t="s">
        <v>6</v>
      </c>
      <c r="L6" s="12" t="s">
        <v>7</v>
      </c>
      <c r="M6" s="11"/>
      <c r="N6" s="12" t="s">
        <v>15</v>
      </c>
      <c r="O6" s="12" t="s">
        <v>16</v>
      </c>
      <c r="P6" s="13" t="s">
        <v>4</v>
      </c>
      <c r="Q6" s="12" t="s">
        <v>5</v>
      </c>
      <c r="R6" s="12" t="s">
        <v>6</v>
      </c>
      <c r="S6" s="12" t="s">
        <v>7</v>
      </c>
      <c r="T6" s="13" t="s">
        <v>4</v>
      </c>
      <c r="U6" s="12" t="s">
        <v>5</v>
      </c>
      <c r="V6" s="12" t="s">
        <v>6</v>
      </c>
      <c r="W6" s="12" t="s">
        <v>7</v>
      </c>
    </row>
    <row r="7" spans="1:23" ht="18.75" customHeight="1">
      <c r="A7" s="11"/>
      <c r="B7" s="11"/>
      <c r="C7" s="99" t="s">
        <v>17</v>
      </c>
      <c r="D7" s="14">
        <v>1</v>
      </c>
      <c r="E7" s="15"/>
      <c r="F7" s="93"/>
      <c r="G7" s="93"/>
      <c r="H7" s="14"/>
      <c r="I7" s="15"/>
      <c r="J7" s="14"/>
      <c r="K7" s="14"/>
      <c r="L7" s="14"/>
      <c r="M7" s="11"/>
      <c r="N7" s="99" t="s">
        <v>18</v>
      </c>
      <c r="O7" s="14">
        <v>1</v>
      </c>
      <c r="P7" s="15"/>
      <c r="Q7" s="14"/>
      <c r="R7" s="14"/>
      <c r="S7" s="14"/>
      <c r="T7" s="15"/>
      <c r="U7" s="14"/>
      <c r="V7" s="14"/>
      <c r="W7" s="14"/>
    </row>
    <row r="8" spans="1:23" ht="18.75" customHeight="1">
      <c r="A8" s="11"/>
      <c r="B8" s="11"/>
      <c r="C8" s="100"/>
      <c r="D8" s="16">
        <v>2</v>
      </c>
      <c r="E8" s="17"/>
      <c r="F8" s="16"/>
      <c r="G8" s="16"/>
      <c r="H8" s="16"/>
      <c r="I8" s="17"/>
      <c r="J8" s="16"/>
      <c r="K8" s="16"/>
      <c r="L8" s="16"/>
      <c r="M8" s="11"/>
      <c r="N8" s="100"/>
      <c r="O8" s="16">
        <v>2</v>
      </c>
      <c r="P8" s="17"/>
      <c r="Q8" s="16"/>
      <c r="R8" s="16"/>
      <c r="S8" s="16"/>
      <c r="T8" s="17"/>
      <c r="U8" s="16"/>
      <c r="V8" s="16"/>
      <c r="W8" s="16"/>
    </row>
    <row r="9" spans="1:23" ht="18.75" customHeight="1">
      <c r="A9" s="11"/>
      <c r="B9" s="11"/>
      <c r="C9" s="101"/>
      <c r="D9" s="14">
        <v>3</v>
      </c>
      <c r="E9" s="15"/>
      <c r="F9" s="14"/>
      <c r="G9" s="14"/>
      <c r="H9" s="14"/>
      <c r="I9" s="15"/>
      <c r="J9" s="14"/>
      <c r="K9" s="14"/>
      <c r="L9" s="14"/>
      <c r="M9" s="11"/>
      <c r="N9" s="101"/>
      <c r="O9" s="14">
        <v>3</v>
      </c>
      <c r="P9" s="15"/>
      <c r="Q9" s="14"/>
      <c r="R9" s="14"/>
      <c r="S9" s="14"/>
      <c r="T9" s="15"/>
      <c r="U9" s="14"/>
      <c r="V9" s="14"/>
      <c r="W9" s="14"/>
    </row>
    <row r="10" spans="1:23" ht="18.75" customHeight="1">
      <c r="A10" s="11"/>
      <c r="B10" s="11"/>
      <c r="C10" s="100"/>
      <c r="D10" s="16">
        <v>4</v>
      </c>
      <c r="E10" s="17"/>
      <c r="F10" s="16"/>
      <c r="G10" s="16"/>
      <c r="H10" s="16"/>
      <c r="I10" s="17"/>
      <c r="J10" s="16"/>
      <c r="K10" s="16"/>
      <c r="L10" s="16"/>
      <c r="M10" s="11"/>
      <c r="N10" s="100"/>
      <c r="O10" s="16">
        <v>4</v>
      </c>
      <c r="P10" s="17"/>
      <c r="Q10" s="16"/>
      <c r="R10" s="16"/>
      <c r="S10" s="16"/>
      <c r="T10" s="17"/>
      <c r="U10" s="16"/>
      <c r="V10" s="16"/>
      <c r="W10" s="16"/>
    </row>
    <row r="11" spans="1:23" ht="18.75" customHeight="1">
      <c r="A11" s="11"/>
      <c r="B11" s="11"/>
      <c r="C11" s="101"/>
      <c r="D11" s="14">
        <v>5</v>
      </c>
      <c r="E11" s="15"/>
      <c r="F11" s="14"/>
      <c r="G11" s="14"/>
      <c r="H11" s="14"/>
      <c r="I11" s="15"/>
      <c r="J11" s="14"/>
      <c r="K11" s="14"/>
      <c r="L11" s="14"/>
      <c r="M11" s="11"/>
      <c r="N11" s="101"/>
      <c r="O11" s="14">
        <v>5</v>
      </c>
      <c r="P11" s="15"/>
      <c r="Q11" s="14"/>
      <c r="R11" s="14"/>
      <c r="S11" s="14"/>
      <c r="T11" s="15"/>
      <c r="U11" s="14"/>
      <c r="V11" s="14"/>
      <c r="W11" s="14"/>
    </row>
    <row r="12" spans="1:23" ht="18.75" customHeight="1">
      <c r="A12" s="11"/>
      <c r="B12" s="11"/>
      <c r="C12" s="100"/>
      <c r="D12" s="16">
        <v>6</v>
      </c>
      <c r="E12" s="17"/>
      <c r="F12" s="16"/>
      <c r="G12" s="16"/>
      <c r="H12" s="16"/>
      <c r="I12" s="17"/>
      <c r="J12" s="16"/>
      <c r="K12" s="16"/>
      <c r="L12" s="16"/>
      <c r="M12" s="11"/>
      <c r="N12" s="100"/>
      <c r="O12" s="16">
        <v>6</v>
      </c>
      <c r="P12" s="17"/>
      <c r="Q12" s="16"/>
      <c r="R12" s="16"/>
      <c r="S12" s="16"/>
      <c r="T12" s="17"/>
      <c r="U12" s="16"/>
      <c r="V12" s="16"/>
      <c r="W12" s="16"/>
    </row>
    <row r="13" spans="1:23" ht="18.75" customHeight="1">
      <c r="A13" s="11"/>
      <c r="B13" s="11"/>
      <c r="C13" s="101"/>
      <c r="D13" s="14">
        <v>7</v>
      </c>
      <c r="E13" s="15"/>
      <c r="F13" s="14"/>
      <c r="G13" s="14"/>
      <c r="H13" s="14"/>
      <c r="I13" s="15"/>
      <c r="J13" s="14"/>
      <c r="K13" s="14"/>
      <c r="L13" s="14"/>
      <c r="M13" s="11"/>
      <c r="N13" s="101"/>
      <c r="O13" s="14">
        <v>7</v>
      </c>
      <c r="P13" s="15"/>
      <c r="Q13" s="14"/>
      <c r="R13" s="14"/>
      <c r="S13" s="14"/>
      <c r="T13" s="15"/>
      <c r="U13" s="14"/>
      <c r="V13" s="14"/>
      <c r="W13" s="14"/>
    </row>
    <row r="14" spans="1:23" ht="18.75" customHeight="1">
      <c r="A14" s="11"/>
      <c r="B14" s="11"/>
      <c r="C14" s="100"/>
      <c r="D14" s="16">
        <v>8</v>
      </c>
      <c r="E14" s="17"/>
      <c r="F14" s="16"/>
      <c r="G14" s="16"/>
      <c r="H14" s="16"/>
      <c r="I14" s="17"/>
      <c r="J14" s="16"/>
      <c r="K14" s="16"/>
      <c r="L14" s="16"/>
      <c r="M14" s="11"/>
      <c r="N14" s="100"/>
      <c r="O14" s="16">
        <v>8</v>
      </c>
      <c r="P14" s="17"/>
      <c r="Q14" s="16"/>
      <c r="R14" s="16"/>
      <c r="S14" s="16"/>
      <c r="T14" s="17"/>
      <c r="U14" s="16"/>
      <c r="V14" s="16"/>
      <c r="W14" s="16"/>
    </row>
    <row r="15" spans="1:23" ht="18.75" customHeight="1">
      <c r="A15" s="11"/>
      <c r="B15" s="11"/>
      <c r="C15" s="101"/>
      <c r="D15" s="14">
        <v>9</v>
      </c>
      <c r="E15" s="15"/>
      <c r="F15" s="14"/>
      <c r="G15" s="14"/>
      <c r="H15" s="14"/>
      <c r="I15" s="15"/>
      <c r="J15" s="14"/>
      <c r="K15" s="14"/>
      <c r="L15" s="14"/>
      <c r="M15" s="11"/>
      <c r="N15" s="101"/>
      <c r="O15" s="14">
        <v>9</v>
      </c>
      <c r="P15" s="15"/>
      <c r="Q15" s="14"/>
      <c r="R15" s="14"/>
      <c r="S15" s="14"/>
      <c r="T15" s="15"/>
      <c r="U15" s="14"/>
      <c r="V15" s="14"/>
      <c r="W15" s="14"/>
    </row>
    <row r="16" spans="1:23" ht="18.75" customHeight="1">
      <c r="A16" s="11"/>
      <c r="B16" s="11"/>
      <c r="C16" s="100"/>
      <c r="D16" s="16">
        <v>10</v>
      </c>
      <c r="E16" s="17"/>
      <c r="F16" s="16"/>
      <c r="G16" s="16"/>
      <c r="H16" s="16"/>
      <c r="I16" s="17"/>
      <c r="J16" s="16"/>
      <c r="K16" s="16"/>
      <c r="L16" s="16"/>
      <c r="M16" s="11"/>
      <c r="N16" s="100"/>
      <c r="O16" s="16">
        <v>10</v>
      </c>
      <c r="P16" s="17"/>
      <c r="Q16" s="16"/>
      <c r="R16" s="16"/>
      <c r="S16" s="16"/>
      <c r="T16" s="17"/>
      <c r="U16" s="16"/>
      <c r="V16" s="16"/>
      <c r="W16" s="16"/>
    </row>
    <row r="17" spans="1:23" ht="18.75" customHeight="1">
      <c r="A17" s="11"/>
      <c r="B17" s="11"/>
      <c r="C17" s="101"/>
      <c r="D17" s="14">
        <v>11</v>
      </c>
      <c r="E17" s="15"/>
      <c r="F17" s="14"/>
      <c r="G17" s="14"/>
      <c r="H17" s="14"/>
      <c r="I17" s="15"/>
      <c r="J17" s="14"/>
      <c r="K17" s="14"/>
      <c r="L17" s="14"/>
      <c r="M17" s="11"/>
      <c r="N17" s="101"/>
      <c r="O17" s="14">
        <v>11</v>
      </c>
      <c r="P17" s="15"/>
      <c r="Q17" s="14"/>
      <c r="R17" s="14"/>
      <c r="S17" s="14"/>
      <c r="T17" s="15"/>
      <c r="U17" s="14"/>
      <c r="V17" s="14"/>
      <c r="W17" s="14"/>
    </row>
    <row r="18" spans="1:23" ht="18.75" customHeight="1">
      <c r="A18" s="11"/>
      <c r="B18" s="11"/>
      <c r="C18" s="100"/>
      <c r="D18" s="16">
        <v>12</v>
      </c>
      <c r="E18" s="17"/>
      <c r="F18" s="16"/>
      <c r="G18" s="16"/>
      <c r="H18" s="16"/>
      <c r="I18" s="17"/>
      <c r="J18" s="16"/>
      <c r="K18" s="16"/>
      <c r="L18" s="16"/>
      <c r="M18" s="11"/>
      <c r="N18" s="100"/>
      <c r="O18" s="16">
        <v>12</v>
      </c>
      <c r="P18" s="17"/>
      <c r="Q18" s="16"/>
      <c r="R18" s="16"/>
      <c r="S18" s="16"/>
      <c r="T18" s="17"/>
      <c r="U18" s="16"/>
      <c r="V18" s="16"/>
      <c r="W18" s="16"/>
    </row>
    <row r="19" spans="1:23" ht="18.75" customHeight="1">
      <c r="A19" s="11"/>
      <c r="B19" s="11"/>
      <c r="C19" s="101"/>
      <c r="D19" s="14">
        <v>13</v>
      </c>
      <c r="E19" s="15"/>
      <c r="F19" s="14"/>
      <c r="G19" s="14"/>
      <c r="H19" s="14"/>
      <c r="I19" s="15"/>
      <c r="J19" s="14"/>
      <c r="K19" s="14"/>
      <c r="L19" s="14"/>
      <c r="M19" s="11"/>
      <c r="N19" s="101"/>
      <c r="O19" s="14">
        <v>13</v>
      </c>
      <c r="P19" s="15"/>
      <c r="Q19" s="14"/>
      <c r="R19" s="14"/>
      <c r="S19" s="14"/>
      <c r="T19" s="15"/>
      <c r="U19" s="14"/>
      <c r="V19" s="14"/>
      <c r="W19" s="14"/>
    </row>
    <row r="20" spans="1:23" ht="18.75" customHeight="1">
      <c r="A20" s="11"/>
      <c r="B20" s="11"/>
      <c r="C20" s="100"/>
      <c r="D20" s="16">
        <v>14</v>
      </c>
      <c r="E20" s="17"/>
      <c r="F20" s="16"/>
      <c r="G20" s="16"/>
      <c r="H20" s="16"/>
      <c r="I20" s="17"/>
      <c r="J20" s="16"/>
      <c r="K20" s="16"/>
      <c r="L20" s="16"/>
      <c r="M20" s="11"/>
      <c r="N20" s="100"/>
      <c r="O20" s="16">
        <v>14</v>
      </c>
      <c r="P20" s="17"/>
      <c r="Q20" s="16"/>
      <c r="R20" s="16"/>
      <c r="S20" s="16"/>
      <c r="T20" s="17"/>
      <c r="U20" s="16"/>
      <c r="V20" s="16"/>
      <c r="W20" s="16"/>
    </row>
    <row r="21" spans="1:23" ht="18.75" customHeight="1">
      <c r="A21" s="11"/>
      <c r="B21" s="11"/>
      <c r="C21" s="101"/>
      <c r="D21" s="14">
        <v>15</v>
      </c>
      <c r="E21" s="15"/>
      <c r="F21" s="14"/>
      <c r="G21" s="14"/>
      <c r="H21" s="14"/>
      <c r="I21" s="15"/>
      <c r="J21" s="14"/>
      <c r="K21" s="14"/>
      <c r="L21" s="14"/>
      <c r="M21" s="11"/>
      <c r="N21" s="101"/>
      <c r="O21" s="14">
        <v>15</v>
      </c>
      <c r="P21" s="15"/>
      <c r="Q21" s="14"/>
      <c r="R21" s="14"/>
      <c r="S21" s="14"/>
      <c r="T21" s="15"/>
      <c r="U21" s="14"/>
      <c r="V21" s="14"/>
      <c r="W21" s="14"/>
    </row>
    <row r="22" spans="1:23" ht="18.75" customHeight="1">
      <c r="A22" s="11"/>
      <c r="B22" s="11"/>
      <c r="C22" s="100"/>
      <c r="D22" s="16">
        <v>16</v>
      </c>
      <c r="E22" s="17"/>
      <c r="F22" s="16"/>
      <c r="G22" s="16"/>
      <c r="H22" s="16"/>
      <c r="I22" s="17"/>
      <c r="J22" s="16"/>
      <c r="K22" s="16"/>
      <c r="L22" s="16"/>
      <c r="M22" s="11"/>
      <c r="N22" s="100"/>
      <c r="O22" s="16">
        <v>16</v>
      </c>
      <c r="P22" s="17"/>
      <c r="Q22" s="16"/>
      <c r="R22" s="16"/>
      <c r="S22" s="16"/>
      <c r="T22" s="17"/>
      <c r="U22" s="16"/>
      <c r="V22" s="16"/>
      <c r="W22" s="16"/>
    </row>
    <row r="23" spans="1:23" ht="18.75" customHeight="1">
      <c r="A23" s="11"/>
      <c r="B23" s="11"/>
      <c r="C23" s="101"/>
      <c r="D23" s="14">
        <v>17</v>
      </c>
      <c r="E23" s="15"/>
      <c r="F23" s="14"/>
      <c r="G23" s="14"/>
      <c r="H23" s="14"/>
      <c r="I23" s="15"/>
      <c r="J23" s="14"/>
      <c r="K23" s="14"/>
      <c r="L23" s="14"/>
      <c r="M23" s="11"/>
      <c r="N23" s="101"/>
      <c r="O23" s="14">
        <v>17</v>
      </c>
      <c r="P23" s="15"/>
      <c r="Q23" s="14"/>
      <c r="R23" s="14"/>
      <c r="S23" s="14"/>
      <c r="T23" s="15"/>
      <c r="U23" s="14"/>
      <c r="V23" s="14"/>
      <c r="W23" s="14"/>
    </row>
    <row r="24" spans="1:23" ht="18.75" customHeight="1">
      <c r="A24" s="11"/>
      <c r="B24" s="11"/>
      <c r="C24" s="100"/>
      <c r="D24" s="16">
        <v>18</v>
      </c>
      <c r="E24" s="17"/>
      <c r="F24" s="16"/>
      <c r="G24" s="16"/>
      <c r="H24" s="16"/>
      <c r="I24" s="17"/>
      <c r="J24" s="16"/>
      <c r="K24" s="16"/>
      <c r="L24" s="16"/>
      <c r="M24" s="11"/>
      <c r="N24" s="100"/>
      <c r="O24" s="16">
        <v>18</v>
      </c>
      <c r="P24" s="17"/>
      <c r="Q24" s="16"/>
      <c r="R24" s="16"/>
      <c r="S24" s="16"/>
      <c r="T24" s="17"/>
      <c r="U24" s="16"/>
      <c r="V24" s="16"/>
      <c r="W24" s="16"/>
    </row>
    <row r="25" spans="1:23" ht="18.75" customHeight="1">
      <c r="A25" s="11"/>
      <c r="B25" s="11"/>
      <c r="C25" s="101"/>
      <c r="D25" s="14">
        <v>19</v>
      </c>
      <c r="E25" s="15"/>
      <c r="F25" s="14"/>
      <c r="G25" s="14"/>
      <c r="H25" s="14"/>
      <c r="I25" s="15"/>
      <c r="J25" s="14"/>
      <c r="K25" s="14"/>
      <c r="L25" s="14"/>
      <c r="M25" s="11"/>
      <c r="N25" s="101"/>
      <c r="O25" s="14">
        <v>19</v>
      </c>
      <c r="P25" s="15"/>
      <c r="Q25" s="14"/>
      <c r="R25" s="14"/>
      <c r="S25" s="14"/>
      <c r="T25" s="15"/>
      <c r="U25" s="14"/>
      <c r="V25" s="14"/>
      <c r="W25" s="14"/>
    </row>
    <row r="26" spans="1:23" ht="18.75" customHeight="1">
      <c r="A26" s="11"/>
      <c r="B26" s="11"/>
      <c r="C26" s="100"/>
      <c r="D26" s="16">
        <v>20</v>
      </c>
      <c r="E26" s="17"/>
      <c r="F26" s="16"/>
      <c r="G26" s="16"/>
      <c r="H26" s="16"/>
      <c r="I26" s="17"/>
      <c r="J26" s="16"/>
      <c r="K26" s="16"/>
      <c r="L26" s="16"/>
      <c r="M26" s="11"/>
      <c r="N26" s="100"/>
      <c r="O26" s="16">
        <v>20</v>
      </c>
      <c r="P26" s="17"/>
      <c r="Q26" s="16"/>
      <c r="R26" s="16"/>
      <c r="S26" s="16"/>
      <c r="T26" s="17"/>
      <c r="U26" s="16"/>
      <c r="V26" s="16"/>
      <c r="W26" s="16"/>
    </row>
    <row r="27" spans="1:23" ht="18.75" customHeight="1">
      <c r="A27" s="11"/>
      <c r="B27" s="11"/>
      <c r="C27" s="101"/>
      <c r="D27" s="14">
        <v>21</v>
      </c>
      <c r="E27" s="15"/>
      <c r="F27" s="14"/>
      <c r="G27" s="14"/>
      <c r="H27" s="14"/>
      <c r="I27" s="15"/>
      <c r="J27" s="14"/>
      <c r="K27" s="14"/>
      <c r="L27" s="14"/>
      <c r="M27" s="11"/>
      <c r="N27" s="101"/>
      <c r="O27" s="14">
        <v>21</v>
      </c>
      <c r="P27" s="15"/>
      <c r="Q27" s="14"/>
      <c r="R27" s="14"/>
      <c r="S27" s="14"/>
      <c r="T27" s="15"/>
      <c r="U27" s="14"/>
      <c r="V27" s="14"/>
      <c r="W27" s="14"/>
    </row>
    <row r="28" spans="1:23" ht="18.75" customHeight="1">
      <c r="A28" s="11"/>
      <c r="B28" s="11"/>
      <c r="C28" s="100"/>
      <c r="D28" s="16">
        <v>22</v>
      </c>
      <c r="E28" s="17"/>
      <c r="F28" s="16"/>
      <c r="G28" s="16"/>
      <c r="H28" s="16"/>
      <c r="I28" s="17"/>
      <c r="J28" s="16"/>
      <c r="K28" s="16"/>
      <c r="L28" s="16"/>
      <c r="M28" s="11"/>
      <c r="N28" s="100"/>
      <c r="O28" s="16">
        <v>22</v>
      </c>
      <c r="P28" s="17"/>
      <c r="Q28" s="16"/>
      <c r="R28" s="16"/>
      <c r="S28" s="16"/>
      <c r="T28" s="17"/>
      <c r="U28" s="16"/>
      <c r="V28" s="16"/>
      <c r="W28" s="16"/>
    </row>
    <row r="29" spans="1:23" ht="18.75" customHeight="1">
      <c r="A29" s="11"/>
      <c r="B29" s="11"/>
      <c r="C29" s="101"/>
      <c r="D29" s="14">
        <v>23</v>
      </c>
      <c r="E29" s="15"/>
      <c r="F29" s="14"/>
      <c r="G29" s="14"/>
      <c r="H29" s="14"/>
      <c r="I29" s="15"/>
      <c r="J29" s="14"/>
      <c r="K29" s="14"/>
      <c r="L29" s="14"/>
      <c r="M29" s="11"/>
      <c r="N29" s="101"/>
      <c r="O29" s="14">
        <v>23</v>
      </c>
      <c r="P29" s="15"/>
      <c r="Q29" s="14"/>
      <c r="R29" s="14"/>
      <c r="S29" s="14"/>
      <c r="T29" s="15"/>
      <c r="U29" s="14"/>
      <c r="V29" s="14"/>
      <c r="W29" s="14"/>
    </row>
    <row r="30" spans="1:23" ht="18.75" customHeight="1">
      <c r="A30" s="11"/>
      <c r="B30" s="11"/>
      <c r="C30" s="100"/>
      <c r="D30" s="16">
        <v>24</v>
      </c>
      <c r="E30" s="17"/>
      <c r="F30" s="16"/>
      <c r="G30" s="16"/>
      <c r="H30" s="16"/>
      <c r="I30" s="17"/>
      <c r="J30" s="16"/>
      <c r="K30" s="16"/>
      <c r="L30" s="16"/>
      <c r="M30" s="11"/>
      <c r="N30" s="100"/>
      <c r="O30" s="16">
        <v>24</v>
      </c>
      <c r="P30" s="17"/>
      <c r="Q30" s="16"/>
      <c r="R30" s="16"/>
      <c r="S30" s="16"/>
      <c r="T30" s="17"/>
      <c r="U30" s="16"/>
      <c r="V30" s="16"/>
      <c r="W30" s="16"/>
    </row>
    <row r="31" spans="1:23" ht="18.75" customHeight="1">
      <c r="A31" s="11"/>
      <c r="B31" s="11"/>
      <c r="C31" s="101"/>
      <c r="D31" s="14">
        <v>25</v>
      </c>
      <c r="E31" s="15"/>
      <c r="F31" s="14"/>
      <c r="G31" s="14"/>
      <c r="H31" s="14"/>
      <c r="I31" s="15"/>
      <c r="J31" s="14"/>
      <c r="K31" s="14"/>
      <c r="L31" s="14"/>
      <c r="M31" s="11"/>
      <c r="N31" s="101"/>
      <c r="O31" s="14">
        <v>25</v>
      </c>
      <c r="P31" s="15"/>
      <c r="Q31" s="14"/>
      <c r="R31" s="14"/>
      <c r="S31" s="14"/>
      <c r="T31" s="15"/>
      <c r="U31" s="14"/>
      <c r="V31" s="14"/>
      <c r="W31" s="14"/>
    </row>
    <row r="32" spans="1:23" ht="18.75" customHeight="1">
      <c r="A32" s="11"/>
      <c r="B32" s="11"/>
      <c r="C32" s="100"/>
      <c r="D32" s="16">
        <v>26</v>
      </c>
      <c r="E32" s="17"/>
      <c r="F32" s="16"/>
      <c r="G32" s="16"/>
      <c r="H32" s="16"/>
      <c r="I32" s="17"/>
      <c r="J32" s="16"/>
      <c r="K32" s="16"/>
      <c r="L32" s="16"/>
      <c r="M32" s="11"/>
      <c r="N32" s="100"/>
      <c r="O32" s="16">
        <v>26</v>
      </c>
      <c r="P32" s="17"/>
      <c r="Q32" s="16"/>
      <c r="R32" s="16"/>
      <c r="S32" s="16"/>
      <c r="T32" s="17"/>
      <c r="U32" s="16"/>
      <c r="V32" s="16"/>
      <c r="W32" s="16"/>
    </row>
    <row r="33" spans="1:23" ht="18.75" customHeight="1">
      <c r="A33" s="11"/>
      <c r="B33" s="11"/>
      <c r="C33" s="101"/>
      <c r="D33" s="14">
        <v>27</v>
      </c>
      <c r="E33" s="15"/>
      <c r="F33" s="14"/>
      <c r="G33" s="14"/>
      <c r="H33" s="14"/>
      <c r="I33" s="15"/>
      <c r="J33" s="14"/>
      <c r="K33" s="14"/>
      <c r="L33" s="14"/>
      <c r="M33" s="11"/>
      <c r="N33" s="101"/>
      <c r="O33" s="14">
        <v>27</v>
      </c>
      <c r="P33" s="15"/>
      <c r="Q33" s="14"/>
      <c r="R33" s="14"/>
      <c r="S33" s="14"/>
      <c r="T33" s="15"/>
      <c r="U33" s="14"/>
      <c r="V33" s="14"/>
      <c r="W33" s="14"/>
    </row>
    <row r="34" spans="1:23" ht="18.75" customHeight="1">
      <c r="A34" s="11"/>
      <c r="B34" s="11"/>
      <c r="C34" s="100"/>
      <c r="D34" s="16">
        <v>28</v>
      </c>
      <c r="E34" s="17"/>
      <c r="F34" s="16"/>
      <c r="G34" s="16"/>
      <c r="H34" s="16"/>
      <c r="I34" s="17"/>
      <c r="J34" s="16"/>
      <c r="K34" s="16"/>
      <c r="L34" s="16"/>
      <c r="M34" s="11"/>
      <c r="N34" s="100"/>
      <c r="O34" s="16">
        <v>28</v>
      </c>
      <c r="P34" s="17"/>
      <c r="Q34" s="16"/>
      <c r="R34" s="16"/>
      <c r="S34" s="16"/>
      <c r="T34" s="17"/>
      <c r="U34" s="16"/>
      <c r="V34" s="16"/>
      <c r="W34" s="16"/>
    </row>
    <row r="35" spans="1:23" ht="18.75" customHeight="1">
      <c r="A35" s="11"/>
      <c r="B35" s="11"/>
      <c r="C35" s="101"/>
      <c r="D35" s="14">
        <v>29</v>
      </c>
      <c r="E35" s="15"/>
      <c r="F35" s="14"/>
      <c r="G35" s="14"/>
      <c r="H35" s="14"/>
      <c r="I35" s="15"/>
      <c r="J35" s="14"/>
      <c r="K35" s="14"/>
      <c r="L35" s="14"/>
      <c r="M35" s="11"/>
      <c r="N35" s="101"/>
      <c r="O35" s="14">
        <v>29</v>
      </c>
      <c r="P35" s="15"/>
      <c r="Q35" s="14"/>
      <c r="R35" s="14"/>
      <c r="S35" s="14"/>
      <c r="T35" s="15"/>
      <c r="U35" s="14"/>
      <c r="V35" s="14"/>
      <c r="W35" s="14"/>
    </row>
    <row r="36" spans="1:23" ht="18.75" customHeight="1">
      <c r="A36" s="11"/>
      <c r="B36" s="11"/>
      <c r="C36" s="102"/>
      <c r="D36" s="16">
        <v>30</v>
      </c>
      <c r="E36" s="17"/>
      <c r="F36" s="16"/>
      <c r="G36" s="16"/>
      <c r="H36" s="16"/>
      <c r="I36" s="17"/>
      <c r="J36" s="16"/>
      <c r="K36" s="16"/>
      <c r="L36" s="16"/>
      <c r="M36" s="11"/>
      <c r="N36" s="102"/>
      <c r="O36" s="16">
        <v>30</v>
      </c>
      <c r="P36" s="17"/>
      <c r="Q36" s="16"/>
      <c r="R36" s="16"/>
      <c r="S36" s="16"/>
      <c r="T36" s="17"/>
      <c r="U36" s="16"/>
      <c r="V36" s="16"/>
      <c r="W36" s="16"/>
    </row>
    <row r="37" spans="1:23" ht="21.75" customHeight="1">
      <c r="A37" s="18"/>
      <c r="B37" s="18"/>
      <c r="C37" s="19"/>
      <c r="D37" s="20"/>
      <c r="E37" s="21"/>
      <c r="F37" s="103" t="s">
        <v>19</v>
      </c>
      <c r="G37" s="104"/>
      <c r="H37" s="104"/>
      <c r="I37" s="104"/>
      <c r="J37" s="104"/>
      <c r="K37" s="104"/>
      <c r="L37" s="105"/>
      <c r="M37" s="11"/>
      <c r="N37" s="22"/>
      <c r="O37" s="23"/>
      <c r="P37" s="24"/>
      <c r="Q37" s="103" t="s">
        <v>19</v>
      </c>
      <c r="R37" s="104"/>
      <c r="S37" s="104"/>
      <c r="T37" s="104"/>
      <c r="U37" s="104"/>
      <c r="V37" s="104"/>
      <c r="W37" s="105"/>
    </row>
    <row r="38" spans="1:23" ht="33" customHeight="1">
      <c r="A38" s="25">
        <f>整列シート!A1</f>
        <v>120</v>
      </c>
      <c r="B38" s="26" t="s">
        <v>20</v>
      </c>
      <c r="C38" s="27" t="str">
        <f>A38&amp;"人中"</f>
        <v>120人中</v>
      </c>
      <c r="D38" s="28"/>
      <c r="E38" s="29"/>
      <c r="F38" s="106"/>
      <c r="G38" s="95"/>
      <c r="H38" s="95"/>
      <c r="I38" s="95"/>
      <c r="J38" s="95"/>
      <c r="K38" s="95"/>
      <c r="L38" s="95"/>
      <c r="M38" s="30"/>
      <c r="N38" s="30"/>
      <c r="O38" s="30"/>
      <c r="P38" s="30"/>
      <c r="Q38" s="30"/>
      <c r="R38" s="30"/>
      <c r="S38" s="30"/>
      <c r="T38" s="30"/>
      <c r="U38" s="30"/>
      <c r="V38" s="30"/>
      <c r="W38" s="30"/>
    </row>
  </sheetData>
  <mergeCells count="11">
    <mergeCell ref="F38:L38"/>
    <mergeCell ref="C1:K1"/>
    <mergeCell ref="D2:E2"/>
    <mergeCell ref="D4:F4"/>
    <mergeCell ref="T4:W5"/>
    <mergeCell ref="D5:F5"/>
    <mergeCell ref="C7:C36"/>
    <mergeCell ref="N7:N36"/>
    <mergeCell ref="Q37:W37"/>
    <mergeCell ref="G4:L5"/>
    <mergeCell ref="F37:L37"/>
  </mergeCells>
  <phoneticPr fontId="22"/>
  <conditionalFormatting sqref="D2:E2">
    <cfRule type="containsBlanks" dxfId="3" priority="1">
      <formula>LEN(TRIM(D2))=0</formula>
    </cfRule>
  </conditionalFormatting>
  <conditionalFormatting sqref="D4:E4">
    <cfRule type="containsBlanks" dxfId="2" priority="2">
      <formula>LEN(TRIM(D4))=0</formula>
    </cfRule>
  </conditionalFormatting>
  <conditionalFormatting sqref="G2:G3">
    <cfRule type="containsBlanks" dxfId="1" priority="3">
      <formula>LEN(TRIM(G2))=0</formula>
    </cfRule>
  </conditionalFormatting>
  <conditionalFormatting sqref="D5:F5">
    <cfRule type="containsBlanks" dxfId="0" priority="4">
      <formula>LEN(TRIM(D5))=0</formula>
    </cfRule>
  </conditionalFormatting>
  <pageMargins left="0.7" right="0.7" top="0.75" bottom="0.75" header="0.3" footer="0.3"/>
  <pageSetup paperSize="9" orientation="portrait" horizontalDpi="4294967293"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参照!$C$2:$C$69</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122"/>
  <sheetViews>
    <sheetView workbookViewId="0"/>
  </sheetViews>
  <sheetFormatPr defaultColWidth="14.42578125" defaultRowHeight="15.75" customHeight="1"/>
  <cols>
    <col min="2" max="2" width="8.42578125" customWidth="1"/>
    <col min="3" max="4" width="4.140625" customWidth="1"/>
  </cols>
  <sheetData>
    <row r="1" spans="1:6">
      <c r="A1" s="25">
        <f>MAX(A2:A122)</f>
        <v>120</v>
      </c>
    </row>
    <row r="2" spans="1:6">
      <c r="A2" s="25">
        <f t="shared" ref="A2:A61" si="0">IF(B2="","",_xlfn.RANK.EQ(B2,$B$2:$B$122,1))</f>
        <v>1</v>
      </c>
      <c r="B2" s="26">
        <f t="shared" ref="B2:B61" si="1">IF(E2="","",1000+D2*10+C2)</f>
        <v>1011</v>
      </c>
      <c r="C2" s="26">
        <f t="shared" ref="C2:C61" si="2">COUNTIF($D$2:D2,D2)</f>
        <v>1</v>
      </c>
      <c r="D2" s="26">
        <v>1</v>
      </c>
      <c r="E2" s="25">
        <f>VLOOKUP(D2,入力シート!$D$7:$L$36,3)</f>
        <v>0</v>
      </c>
      <c r="F2" s="26" t="s">
        <v>21</v>
      </c>
    </row>
    <row r="3" spans="1:6">
      <c r="A3" s="25">
        <f t="shared" si="0"/>
        <v>2</v>
      </c>
      <c r="B3" s="26">
        <f t="shared" si="1"/>
        <v>1012</v>
      </c>
      <c r="C3" s="26">
        <f t="shared" si="2"/>
        <v>2</v>
      </c>
      <c r="D3" s="26">
        <v>1</v>
      </c>
      <c r="E3" s="25">
        <f>VLOOKUP(D2,入力シート!$D$7:$L$36,7)</f>
        <v>0</v>
      </c>
      <c r="F3" s="26" t="s">
        <v>21</v>
      </c>
    </row>
    <row r="4" spans="1:6">
      <c r="A4" s="25">
        <f t="shared" si="0"/>
        <v>3</v>
      </c>
      <c r="B4" s="26">
        <f t="shared" si="1"/>
        <v>1021</v>
      </c>
      <c r="C4" s="26">
        <f t="shared" si="2"/>
        <v>1</v>
      </c>
      <c r="D4" s="26">
        <v>2</v>
      </c>
      <c r="E4" s="25">
        <f>VLOOKUP(D4,入力シート!$D$7:$L$36,3)</f>
        <v>0</v>
      </c>
      <c r="F4" s="26" t="s">
        <v>21</v>
      </c>
    </row>
    <row r="5" spans="1:6">
      <c r="A5" s="25">
        <f t="shared" si="0"/>
        <v>4</v>
      </c>
      <c r="B5" s="26">
        <f t="shared" si="1"/>
        <v>1022</v>
      </c>
      <c r="C5" s="26">
        <f t="shared" si="2"/>
        <v>2</v>
      </c>
      <c r="D5" s="26">
        <v>2</v>
      </c>
      <c r="E5" s="25">
        <f>VLOOKUP(D4,入力シート!$D$7:$L$36,7)</f>
        <v>0</v>
      </c>
      <c r="F5" s="26" t="s">
        <v>21</v>
      </c>
    </row>
    <row r="6" spans="1:6">
      <c r="A6" s="25">
        <f t="shared" si="0"/>
        <v>5</v>
      </c>
      <c r="B6" s="26">
        <f t="shared" si="1"/>
        <v>1031</v>
      </c>
      <c r="C6" s="26">
        <f t="shared" si="2"/>
        <v>1</v>
      </c>
      <c r="D6" s="26">
        <v>3</v>
      </c>
      <c r="E6" s="25">
        <f>VLOOKUP(D6,入力シート!$D$7:$L$36,3)</f>
        <v>0</v>
      </c>
      <c r="F6" s="26" t="s">
        <v>21</v>
      </c>
    </row>
    <row r="7" spans="1:6">
      <c r="A7" s="25">
        <f t="shared" si="0"/>
        <v>6</v>
      </c>
      <c r="B7" s="26">
        <f t="shared" si="1"/>
        <v>1032</v>
      </c>
      <c r="C7" s="26">
        <f t="shared" si="2"/>
        <v>2</v>
      </c>
      <c r="D7" s="26">
        <v>3</v>
      </c>
      <c r="E7" s="25">
        <f>VLOOKUP(D6,入力シート!$D$7:$L$36,7)</f>
        <v>0</v>
      </c>
      <c r="F7" s="26" t="s">
        <v>21</v>
      </c>
    </row>
    <row r="8" spans="1:6">
      <c r="A8" s="25">
        <f t="shared" si="0"/>
        <v>7</v>
      </c>
      <c r="B8" s="26">
        <f t="shared" si="1"/>
        <v>1041</v>
      </c>
      <c r="C8" s="26">
        <f t="shared" si="2"/>
        <v>1</v>
      </c>
      <c r="D8" s="26">
        <v>4</v>
      </c>
      <c r="E8" s="25">
        <f>VLOOKUP(D8,入力シート!$D$7:$L$36,3)</f>
        <v>0</v>
      </c>
      <c r="F8" s="26" t="s">
        <v>21</v>
      </c>
    </row>
    <row r="9" spans="1:6">
      <c r="A9" s="25">
        <f t="shared" si="0"/>
        <v>8</v>
      </c>
      <c r="B9" s="26">
        <f t="shared" si="1"/>
        <v>1042</v>
      </c>
      <c r="C9" s="26">
        <f t="shared" si="2"/>
        <v>2</v>
      </c>
      <c r="D9" s="26">
        <v>4</v>
      </c>
      <c r="E9" s="25">
        <f>VLOOKUP(D8,入力シート!$D$7:$L$36,7)</f>
        <v>0</v>
      </c>
      <c r="F9" s="26" t="s">
        <v>21</v>
      </c>
    </row>
    <row r="10" spans="1:6">
      <c r="A10" s="25">
        <f t="shared" si="0"/>
        <v>9</v>
      </c>
      <c r="B10" s="26">
        <f t="shared" si="1"/>
        <v>1051</v>
      </c>
      <c r="C10" s="26">
        <f t="shared" si="2"/>
        <v>1</v>
      </c>
      <c r="D10" s="26">
        <v>5</v>
      </c>
      <c r="E10" s="25">
        <f>VLOOKUP(D10,入力シート!$D$7:$L$36,3)</f>
        <v>0</v>
      </c>
      <c r="F10" s="26" t="s">
        <v>21</v>
      </c>
    </row>
    <row r="11" spans="1:6">
      <c r="A11" s="25">
        <f t="shared" si="0"/>
        <v>10</v>
      </c>
      <c r="B11" s="26">
        <f t="shared" si="1"/>
        <v>1052</v>
      </c>
      <c r="C11" s="26">
        <f t="shared" si="2"/>
        <v>2</v>
      </c>
      <c r="D11" s="26">
        <v>5</v>
      </c>
      <c r="E11" s="25">
        <f>VLOOKUP(D10,入力シート!$D$7:$L$36,7)</f>
        <v>0</v>
      </c>
      <c r="F11" s="26" t="s">
        <v>21</v>
      </c>
    </row>
    <row r="12" spans="1:6">
      <c r="A12" s="25">
        <f t="shared" si="0"/>
        <v>11</v>
      </c>
      <c r="B12" s="26">
        <f t="shared" si="1"/>
        <v>1061</v>
      </c>
      <c r="C12" s="26">
        <f t="shared" si="2"/>
        <v>1</v>
      </c>
      <c r="D12" s="26">
        <v>6</v>
      </c>
      <c r="E12" s="25">
        <f>VLOOKUP(D12,入力シート!$D$7:$L$36,3)</f>
        <v>0</v>
      </c>
      <c r="F12" s="26" t="s">
        <v>21</v>
      </c>
    </row>
    <row r="13" spans="1:6">
      <c r="A13" s="25">
        <f t="shared" si="0"/>
        <v>12</v>
      </c>
      <c r="B13" s="26">
        <f t="shared" si="1"/>
        <v>1062</v>
      </c>
      <c r="C13" s="26">
        <f t="shared" si="2"/>
        <v>2</v>
      </c>
      <c r="D13" s="26">
        <v>6</v>
      </c>
      <c r="E13" s="25">
        <f>VLOOKUP(D12,入力シート!$D$7:$L$36,7)</f>
        <v>0</v>
      </c>
      <c r="F13" s="26" t="s">
        <v>21</v>
      </c>
    </row>
    <row r="14" spans="1:6">
      <c r="A14" s="25">
        <f t="shared" si="0"/>
        <v>13</v>
      </c>
      <c r="B14" s="26">
        <f t="shared" si="1"/>
        <v>1071</v>
      </c>
      <c r="C14" s="26">
        <f t="shared" si="2"/>
        <v>1</v>
      </c>
      <c r="D14" s="26">
        <v>7</v>
      </c>
      <c r="E14" s="25">
        <f>VLOOKUP(D14,入力シート!$D$7:$L$36,3)</f>
        <v>0</v>
      </c>
      <c r="F14" s="26" t="s">
        <v>21</v>
      </c>
    </row>
    <row r="15" spans="1:6">
      <c r="A15" s="25">
        <f t="shared" si="0"/>
        <v>14</v>
      </c>
      <c r="B15" s="26">
        <f t="shared" si="1"/>
        <v>1072</v>
      </c>
      <c r="C15" s="26">
        <f t="shared" si="2"/>
        <v>2</v>
      </c>
      <c r="D15" s="26">
        <v>7</v>
      </c>
      <c r="E15" s="25">
        <f>VLOOKUP(D14,入力シート!$D$7:$L$36,7)</f>
        <v>0</v>
      </c>
      <c r="F15" s="26" t="s">
        <v>21</v>
      </c>
    </row>
    <row r="16" spans="1:6">
      <c r="A16" s="25">
        <f t="shared" si="0"/>
        <v>15</v>
      </c>
      <c r="B16" s="26">
        <f t="shared" si="1"/>
        <v>1081</v>
      </c>
      <c r="C16" s="26">
        <f t="shared" si="2"/>
        <v>1</v>
      </c>
      <c r="D16" s="26">
        <v>8</v>
      </c>
      <c r="E16" s="25">
        <f>VLOOKUP(D16,入力シート!$D$7:$L$36,3)</f>
        <v>0</v>
      </c>
      <c r="F16" s="26" t="s">
        <v>21</v>
      </c>
    </row>
    <row r="17" spans="1:6">
      <c r="A17" s="25">
        <f t="shared" si="0"/>
        <v>16</v>
      </c>
      <c r="B17" s="26">
        <f t="shared" si="1"/>
        <v>1082</v>
      </c>
      <c r="C17" s="26">
        <f t="shared" si="2"/>
        <v>2</v>
      </c>
      <c r="D17" s="26">
        <v>8</v>
      </c>
      <c r="E17" s="25">
        <f>VLOOKUP(D16,入力シート!$D$7:$L$36,7)</f>
        <v>0</v>
      </c>
      <c r="F17" s="26" t="s">
        <v>21</v>
      </c>
    </row>
    <row r="18" spans="1:6">
      <c r="A18" s="25">
        <f t="shared" si="0"/>
        <v>17</v>
      </c>
      <c r="B18" s="26">
        <f t="shared" si="1"/>
        <v>1091</v>
      </c>
      <c r="C18" s="26">
        <f t="shared" si="2"/>
        <v>1</v>
      </c>
      <c r="D18" s="26">
        <v>9</v>
      </c>
      <c r="E18" s="25">
        <f>VLOOKUP(D18,入力シート!$D$7:$L$36,3)</f>
        <v>0</v>
      </c>
      <c r="F18" s="26" t="s">
        <v>21</v>
      </c>
    </row>
    <row r="19" spans="1:6">
      <c r="A19" s="25">
        <f t="shared" si="0"/>
        <v>18</v>
      </c>
      <c r="B19" s="26">
        <f t="shared" si="1"/>
        <v>1092</v>
      </c>
      <c r="C19" s="26">
        <f t="shared" si="2"/>
        <v>2</v>
      </c>
      <c r="D19" s="26">
        <v>9</v>
      </c>
      <c r="E19" s="25">
        <f>VLOOKUP(D18,入力シート!$D$7:$L$36,7)</f>
        <v>0</v>
      </c>
      <c r="F19" s="26" t="s">
        <v>21</v>
      </c>
    </row>
    <row r="20" spans="1:6">
      <c r="A20" s="25">
        <f t="shared" si="0"/>
        <v>19</v>
      </c>
      <c r="B20" s="26">
        <f t="shared" si="1"/>
        <v>1101</v>
      </c>
      <c r="C20" s="26">
        <f t="shared" si="2"/>
        <v>1</v>
      </c>
      <c r="D20" s="26">
        <v>10</v>
      </c>
      <c r="E20" s="25">
        <f>VLOOKUP(D20,入力シート!$D$7:$L$36,3)</f>
        <v>0</v>
      </c>
      <c r="F20" s="26" t="s">
        <v>21</v>
      </c>
    </row>
    <row r="21" spans="1:6">
      <c r="A21" s="25">
        <f t="shared" si="0"/>
        <v>20</v>
      </c>
      <c r="B21" s="26">
        <f t="shared" si="1"/>
        <v>1102</v>
      </c>
      <c r="C21" s="26">
        <f t="shared" si="2"/>
        <v>2</v>
      </c>
      <c r="D21" s="26">
        <v>10</v>
      </c>
      <c r="E21" s="25">
        <f>VLOOKUP(D20,入力シート!$D$7:$L$36,7)</f>
        <v>0</v>
      </c>
      <c r="F21" s="26" t="s">
        <v>21</v>
      </c>
    </row>
    <row r="22" spans="1:6">
      <c r="A22" s="25">
        <f t="shared" si="0"/>
        <v>21</v>
      </c>
      <c r="B22" s="26">
        <f t="shared" si="1"/>
        <v>1111</v>
      </c>
      <c r="C22" s="26">
        <f t="shared" si="2"/>
        <v>1</v>
      </c>
      <c r="D22" s="26">
        <v>11</v>
      </c>
      <c r="E22" s="25">
        <f>VLOOKUP(D22,入力シート!$D$7:$L$36,3)</f>
        <v>0</v>
      </c>
      <c r="F22" s="26" t="s">
        <v>21</v>
      </c>
    </row>
    <row r="23" spans="1:6">
      <c r="A23" s="25">
        <f t="shared" si="0"/>
        <v>22</v>
      </c>
      <c r="B23" s="26">
        <f t="shared" si="1"/>
        <v>1112</v>
      </c>
      <c r="C23" s="26">
        <f t="shared" si="2"/>
        <v>2</v>
      </c>
      <c r="D23" s="26">
        <v>11</v>
      </c>
      <c r="E23" s="25">
        <f>VLOOKUP(D22,入力シート!$D$7:$L$36,7)</f>
        <v>0</v>
      </c>
      <c r="F23" s="26" t="s">
        <v>21</v>
      </c>
    </row>
    <row r="24" spans="1:6">
      <c r="A24" s="25">
        <f t="shared" si="0"/>
        <v>23</v>
      </c>
      <c r="B24" s="26">
        <f t="shared" si="1"/>
        <v>1121</v>
      </c>
      <c r="C24" s="26">
        <f t="shared" si="2"/>
        <v>1</v>
      </c>
      <c r="D24" s="26">
        <v>12</v>
      </c>
      <c r="E24" s="25">
        <f>VLOOKUP(D24,入力シート!$D$7:$L$36,3)</f>
        <v>0</v>
      </c>
      <c r="F24" s="26" t="s">
        <v>21</v>
      </c>
    </row>
    <row r="25" spans="1:6">
      <c r="A25" s="25">
        <f t="shared" si="0"/>
        <v>24</v>
      </c>
      <c r="B25" s="26">
        <f t="shared" si="1"/>
        <v>1122</v>
      </c>
      <c r="C25" s="26">
        <f t="shared" si="2"/>
        <v>2</v>
      </c>
      <c r="D25" s="26">
        <v>12</v>
      </c>
      <c r="E25" s="25">
        <f>VLOOKUP(D24,入力シート!$D$7:$L$36,7)</f>
        <v>0</v>
      </c>
      <c r="F25" s="26" t="s">
        <v>21</v>
      </c>
    </row>
    <row r="26" spans="1:6">
      <c r="A26" s="25">
        <f t="shared" si="0"/>
        <v>25</v>
      </c>
      <c r="B26" s="26">
        <f t="shared" si="1"/>
        <v>1131</v>
      </c>
      <c r="C26" s="26">
        <f t="shared" si="2"/>
        <v>1</v>
      </c>
      <c r="D26" s="26">
        <v>13</v>
      </c>
      <c r="E26" s="25">
        <f>VLOOKUP(D26,入力シート!$D$7:$L$36,3)</f>
        <v>0</v>
      </c>
      <c r="F26" s="26" t="s">
        <v>21</v>
      </c>
    </row>
    <row r="27" spans="1:6">
      <c r="A27" s="25">
        <f t="shared" si="0"/>
        <v>26</v>
      </c>
      <c r="B27" s="26">
        <f t="shared" si="1"/>
        <v>1132</v>
      </c>
      <c r="C27" s="26">
        <f t="shared" si="2"/>
        <v>2</v>
      </c>
      <c r="D27" s="26">
        <v>13</v>
      </c>
      <c r="E27" s="25">
        <f>VLOOKUP(D26,入力シート!$D$7:$L$36,7)</f>
        <v>0</v>
      </c>
      <c r="F27" s="26" t="s">
        <v>21</v>
      </c>
    </row>
    <row r="28" spans="1:6">
      <c r="A28" s="25">
        <f t="shared" si="0"/>
        <v>27</v>
      </c>
      <c r="B28" s="26">
        <f t="shared" si="1"/>
        <v>1141</v>
      </c>
      <c r="C28" s="26">
        <f t="shared" si="2"/>
        <v>1</v>
      </c>
      <c r="D28" s="26">
        <v>14</v>
      </c>
      <c r="E28" s="25">
        <f>VLOOKUP(D28,入力シート!$D$7:$L$36,3)</f>
        <v>0</v>
      </c>
      <c r="F28" s="26" t="s">
        <v>21</v>
      </c>
    </row>
    <row r="29" spans="1:6">
      <c r="A29" s="25">
        <f t="shared" si="0"/>
        <v>28</v>
      </c>
      <c r="B29" s="26">
        <f t="shared" si="1"/>
        <v>1142</v>
      </c>
      <c r="C29" s="26">
        <f t="shared" si="2"/>
        <v>2</v>
      </c>
      <c r="D29" s="26">
        <v>14</v>
      </c>
      <c r="E29" s="25">
        <f>VLOOKUP(D28,入力シート!$D$7:$L$36,7)</f>
        <v>0</v>
      </c>
      <c r="F29" s="26" t="s">
        <v>21</v>
      </c>
    </row>
    <row r="30" spans="1:6">
      <c r="A30" s="25">
        <f t="shared" si="0"/>
        <v>29</v>
      </c>
      <c r="B30" s="26">
        <f t="shared" si="1"/>
        <v>1151</v>
      </c>
      <c r="C30" s="26">
        <f t="shared" si="2"/>
        <v>1</v>
      </c>
      <c r="D30" s="26">
        <v>15</v>
      </c>
      <c r="E30" s="25">
        <f>VLOOKUP(D30,入力シート!$D$7:$L$36,3)</f>
        <v>0</v>
      </c>
      <c r="F30" s="26" t="s">
        <v>21</v>
      </c>
    </row>
    <row r="31" spans="1:6">
      <c r="A31" s="25">
        <f t="shared" si="0"/>
        <v>30</v>
      </c>
      <c r="B31" s="26">
        <f t="shared" si="1"/>
        <v>1152</v>
      </c>
      <c r="C31" s="26">
        <f t="shared" si="2"/>
        <v>2</v>
      </c>
      <c r="D31" s="26">
        <v>15</v>
      </c>
      <c r="E31" s="25">
        <f>VLOOKUP(D30,入力シート!$D$7:$L$36,7)</f>
        <v>0</v>
      </c>
      <c r="F31" s="26" t="s">
        <v>21</v>
      </c>
    </row>
    <row r="32" spans="1:6">
      <c r="A32" s="25">
        <f t="shared" si="0"/>
        <v>31</v>
      </c>
      <c r="B32" s="26">
        <f t="shared" si="1"/>
        <v>1161</v>
      </c>
      <c r="C32" s="26">
        <f t="shared" si="2"/>
        <v>1</v>
      </c>
      <c r="D32" s="26">
        <v>16</v>
      </c>
      <c r="E32" s="25">
        <f>VLOOKUP(D32,入力シート!$D$7:$L$36,3)</f>
        <v>0</v>
      </c>
      <c r="F32" s="26" t="s">
        <v>21</v>
      </c>
    </row>
    <row r="33" spans="1:6">
      <c r="A33" s="25">
        <f t="shared" si="0"/>
        <v>32</v>
      </c>
      <c r="B33" s="26">
        <f t="shared" si="1"/>
        <v>1162</v>
      </c>
      <c r="C33" s="26">
        <f t="shared" si="2"/>
        <v>2</v>
      </c>
      <c r="D33" s="26">
        <v>16</v>
      </c>
      <c r="E33" s="25">
        <f>VLOOKUP(D32,入力シート!$D$7:$L$36,7)</f>
        <v>0</v>
      </c>
      <c r="F33" s="26" t="s">
        <v>21</v>
      </c>
    </row>
    <row r="34" spans="1:6">
      <c r="A34" s="25">
        <f t="shared" si="0"/>
        <v>33</v>
      </c>
      <c r="B34" s="26">
        <f t="shared" si="1"/>
        <v>1171</v>
      </c>
      <c r="C34" s="26">
        <f t="shared" si="2"/>
        <v>1</v>
      </c>
      <c r="D34" s="26">
        <v>17</v>
      </c>
      <c r="E34" s="25">
        <f>VLOOKUP(D34,入力シート!$D$7:$L$36,3)</f>
        <v>0</v>
      </c>
      <c r="F34" s="26" t="s">
        <v>21</v>
      </c>
    </row>
    <row r="35" spans="1:6">
      <c r="A35" s="25">
        <f t="shared" si="0"/>
        <v>34</v>
      </c>
      <c r="B35" s="26">
        <f t="shared" si="1"/>
        <v>1172</v>
      </c>
      <c r="C35" s="26">
        <f t="shared" si="2"/>
        <v>2</v>
      </c>
      <c r="D35" s="26">
        <v>17</v>
      </c>
      <c r="E35" s="25">
        <f>VLOOKUP(D34,入力シート!$D$7:$L$36,7)</f>
        <v>0</v>
      </c>
      <c r="F35" s="26" t="s">
        <v>21</v>
      </c>
    </row>
    <row r="36" spans="1:6">
      <c r="A36" s="25">
        <f t="shared" si="0"/>
        <v>35</v>
      </c>
      <c r="B36" s="26">
        <f t="shared" si="1"/>
        <v>1181</v>
      </c>
      <c r="C36" s="26">
        <f t="shared" si="2"/>
        <v>1</v>
      </c>
      <c r="D36" s="26">
        <v>18</v>
      </c>
      <c r="E36" s="25">
        <f>VLOOKUP(D36,入力シート!$D$7:$L$36,3)</f>
        <v>0</v>
      </c>
      <c r="F36" s="26" t="s">
        <v>21</v>
      </c>
    </row>
    <row r="37" spans="1:6">
      <c r="A37" s="25">
        <f t="shared" si="0"/>
        <v>36</v>
      </c>
      <c r="B37" s="26">
        <f t="shared" si="1"/>
        <v>1182</v>
      </c>
      <c r="C37" s="26">
        <f t="shared" si="2"/>
        <v>2</v>
      </c>
      <c r="D37" s="26">
        <v>18</v>
      </c>
      <c r="E37" s="25">
        <f>VLOOKUP(D36,入力シート!$D$7:$L$36,7)</f>
        <v>0</v>
      </c>
      <c r="F37" s="26" t="s">
        <v>21</v>
      </c>
    </row>
    <row r="38" spans="1:6">
      <c r="A38" s="25">
        <f t="shared" si="0"/>
        <v>37</v>
      </c>
      <c r="B38" s="26">
        <f t="shared" si="1"/>
        <v>1191</v>
      </c>
      <c r="C38" s="26">
        <f t="shared" si="2"/>
        <v>1</v>
      </c>
      <c r="D38" s="26">
        <v>19</v>
      </c>
      <c r="E38" s="25">
        <f>VLOOKUP(D38,入力シート!$D$7:$L$36,3)</f>
        <v>0</v>
      </c>
      <c r="F38" s="26" t="s">
        <v>21</v>
      </c>
    </row>
    <row r="39" spans="1:6">
      <c r="A39" s="25">
        <f t="shared" si="0"/>
        <v>38</v>
      </c>
      <c r="B39" s="26">
        <f t="shared" si="1"/>
        <v>1192</v>
      </c>
      <c r="C39" s="26">
        <f t="shared" si="2"/>
        <v>2</v>
      </c>
      <c r="D39" s="26">
        <v>19</v>
      </c>
      <c r="E39" s="25">
        <f>VLOOKUP(D38,入力シート!$D$7:$L$36,7)</f>
        <v>0</v>
      </c>
      <c r="F39" s="26" t="s">
        <v>21</v>
      </c>
    </row>
    <row r="40" spans="1:6">
      <c r="A40" s="25">
        <f t="shared" si="0"/>
        <v>39</v>
      </c>
      <c r="B40" s="26">
        <f t="shared" si="1"/>
        <v>1201</v>
      </c>
      <c r="C40" s="26">
        <f t="shared" si="2"/>
        <v>1</v>
      </c>
      <c r="D40" s="26">
        <v>20</v>
      </c>
      <c r="E40" s="25">
        <f>VLOOKUP(D40,入力シート!$D$7:$L$36,3)</f>
        <v>0</v>
      </c>
      <c r="F40" s="26" t="s">
        <v>21</v>
      </c>
    </row>
    <row r="41" spans="1:6">
      <c r="A41" s="25">
        <f t="shared" si="0"/>
        <v>40</v>
      </c>
      <c r="B41" s="26">
        <f t="shared" si="1"/>
        <v>1202</v>
      </c>
      <c r="C41" s="26">
        <f t="shared" si="2"/>
        <v>2</v>
      </c>
      <c r="D41" s="26">
        <v>20</v>
      </c>
      <c r="E41" s="25">
        <f>VLOOKUP(D40,入力シート!$D$7:$L$36,7)</f>
        <v>0</v>
      </c>
      <c r="F41" s="26" t="s">
        <v>21</v>
      </c>
    </row>
    <row r="42" spans="1:6">
      <c r="A42" s="25">
        <f t="shared" si="0"/>
        <v>41</v>
      </c>
      <c r="B42" s="26">
        <f t="shared" si="1"/>
        <v>1211</v>
      </c>
      <c r="C42" s="26">
        <f t="shared" si="2"/>
        <v>1</v>
      </c>
      <c r="D42" s="26">
        <v>21</v>
      </c>
      <c r="E42" s="25">
        <f>VLOOKUP(D42,入力シート!$D$7:$L$36,3)</f>
        <v>0</v>
      </c>
      <c r="F42" s="26" t="s">
        <v>21</v>
      </c>
    </row>
    <row r="43" spans="1:6">
      <c r="A43" s="25">
        <f t="shared" si="0"/>
        <v>42</v>
      </c>
      <c r="B43" s="26">
        <f t="shared" si="1"/>
        <v>1212</v>
      </c>
      <c r="C43" s="26">
        <f t="shared" si="2"/>
        <v>2</v>
      </c>
      <c r="D43" s="26">
        <v>21</v>
      </c>
      <c r="E43" s="25">
        <f>VLOOKUP(D42,入力シート!$D$7:$L$36,7)</f>
        <v>0</v>
      </c>
      <c r="F43" s="26" t="s">
        <v>21</v>
      </c>
    </row>
    <row r="44" spans="1:6">
      <c r="A44" s="25">
        <f t="shared" si="0"/>
        <v>43</v>
      </c>
      <c r="B44" s="26">
        <f t="shared" si="1"/>
        <v>1221</v>
      </c>
      <c r="C44" s="26">
        <f t="shared" si="2"/>
        <v>1</v>
      </c>
      <c r="D44" s="26">
        <v>22</v>
      </c>
      <c r="E44" s="25">
        <f>VLOOKUP(D44,入力シート!$D$7:$L$36,3)</f>
        <v>0</v>
      </c>
      <c r="F44" s="26" t="s">
        <v>21</v>
      </c>
    </row>
    <row r="45" spans="1:6">
      <c r="A45" s="25">
        <f t="shared" si="0"/>
        <v>44</v>
      </c>
      <c r="B45" s="26">
        <f t="shared" si="1"/>
        <v>1222</v>
      </c>
      <c r="C45" s="26">
        <f t="shared" si="2"/>
        <v>2</v>
      </c>
      <c r="D45" s="26">
        <v>22</v>
      </c>
      <c r="E45" s="25">
        <f>VLOOKUP(D44,入力シート!$D$7:$L$36,7)</f>
        <v>0</v>
      </c>
      <c r="F45" s="26" t="s">
        <v>21</v>
      </c>
    </row>
    <row r="46" spans="1:6">
      <c r="A46" s="25">
        <f t="shared" si="0"/>
        <v>45</v>
      </c>
      <c r="B46" s="26">
        <f t="shared" si="1"/>
        <v>1231</v>
      </c>
      <c r="C46" s="26">
        <f t="shared" si="2"/>
        <v>1</v>
      </c>
      <c r="D46" s="26">
        <v>23</v>
      </c>
      <c r="E46" s="25">
        <f>VLOOKUP(D46,入力シート!$D$7:$L$36,3)</f>
        <v>0</v>
      </c>
      <c r="F46" s="26" t="s">
        <v>21</v>
      </c>
    </row>
    <row r="47" spans="1:6">
      <c r="A47" s="25">
        <f t="shared" si="0"/>
        <v>46</v>
      </c>
      <c r="B47" s="26">
        <f t="shared" si="1"/>
        <v>1232</v>
      </c>
      <c r="C47" s="26">
        <f t="shared" si="2"/>
        <v>2</v>
      </c>
      <c r="D47" s="26">
        <v>23</v>
      </c>
      <c r="E47" s="25">
        <f>VLOOKUP(D46,入力シート!$D$7:$L$36,7)</f>
        <v>0</v>
      </c>
      <c r="F47" s="26" t="s">
        <v>21</v>
      </c>
    </row>
    <row r="48" spans="1:6">
      <c r="A48" s="25">
        <f t="shared" si="0"/>
        <v>47</v>
      </c>
      <c r="B48" s="26">
        <f t="shared" si="1"/>
        <v>1241</v>
      </c>
      <c r="C48" s="26">
        <f t="shared" si="2"/>
        <v>1</v>
      </c>
      <c r="D48" s="26">
        <v>24</v>
      </c>
      <c r="E48" s="25">
        <f>VLOOKUP(D48,入力シート!$D$7:$L$36,3)</f>
        <v>0</v>
      </c>
      <c r="F48" s="26" t="s">
        <v>21</v>
      </c>
    </row>
    <row r="49" spans="1:6">
      <c r="A49" s="25">
        <f t="shared" si="0"/>
        <v>48</v>
      </c>
      <c r="B49" s="26">
        <f t="shared" si="1"/>
        <v>1242</v>
      </c>
      <c r="C49" s="26">
        <f t="shared" si="2"/>
        <v>2</v>
      </c>
      <c r="D49" s="26">
        <v>24</v>
      </c>
      <c r="E49" s="25">
        <f>VLOOKUP(D48,入力シート!$D$7:$L$36,7)</f>
        <v>0</v>
      </c>
      <c r="F49" s="26" t="s">
        <v>21</v>
      </c>
    </row>
    <row r="50" spans="1:6">
      <c r="A50" s="25">
        <f t="shared" si="0"/>
        <v>49</v>
      </c>
      <c r="B50" s="26">
        <f t="shared" si="1"/>
        <v>1251</v>
      </c>
      <c r="C50" s="26">
        <f t="shared" si="2"/>
        <v>1</v>
      </c>
      <c r="D50" s="26">
        <v>25</v>
      </c>
      <c r="E50" s="25">
        <f>VLOOKUP(D50,入力シート!$D$7:$L$36,3)</f>
        <v>0</v>
      </c>
      <c r="F50" s="26" t="s">
        <v>21</v>
      </c>
    </row>
    <row r="51" spans="1:6">
      <c r="A51" s="25">
        <f t="shared" si="0"/>
        <v>50</v>
      </c>
      <c r="B51" s="26">
        <f t="shared" si="1"/>
        <v>1252</v>
      </c>
      <c r="C51" s="26">
        <f t="shared" si="2"/>
        <v>2</v>
      </c>
      <c r="D51" s="26">
        <v>25</v>
      </c>
      <c r="E51" s="25">
        <f>VLOOKUP(D50,入力シート!$D$7:$L$36,7)</f>
        <v>0</v>
      </c>
      <c r="F51" s="26" t="s">
        <v>21</v>
      </c>
    </row>
    <row r="52" spans="1:6">
      <c r="A52" s="25">
        <f t="shared" si="0"/>
        <v>51</v>
      </c>
      <c r="B52" s="26">
        <f t="shared" si="1"/>
        <v>1261</v>
      </c>
      <c r="C52" s="26">
        <f t="shared" si="2"/>
        <v>1</v>
      </c>
      <c r="D52" s="26">
        <v>26</v>
      </c>
      <c r="E52" s="25">
        <f>VLOOKUP(D52,入力シート!$D$7:$L$36,3)</f>
        <v>0</v>
      </c>
      <c r="F52" s="26" t="s">
        <v>21</v>
      </c>
    </row>
    <row r="53" spans="1:6">
      <c r="A53" s="25">
        <f t="shared" si="0"/>
        <v>52</v>
      </c>
      <c r="B53" s="26">
        <f t="shared" si="1"/>
        <v>1262</v>
      </c>
      <c r="C53" s="26">
        <f t="shared" si="2"/>
        <v>2</v>
      </c>
      <c r="D53" s="26">
        <v>26</v>
      </c>
      <c r="E53" s="25">
        <f>VLOOKUP(D52,入力シート!$D$7:$L$36,7)</f>
        <v>0</v>
      </c>
      <c r="F53" s="26" t="s">
        <v>21</v>
      </c>
    </row>
    <row r="54" spans="1:6">
      <c r="A54" s="25">
        <f t="shared" si="0"/>
        <v>53</v>
      </c>
      <c r="B54" s="26">
        <f t="shared" si="1"/>
        <v>1271</v>
      </c>
      <c r="C54" s="26">
        <f t="shared" si="2"/>
        <v>1</v>
      </c>
      <c r="D54" s="26">
        <v>27</v>
      </c>
      <c r="E54" s="25">
        <f>VLOOKUP(D54,入力シート!$D$7:$L$36,3)</f>
        <v>0</v>
      </c>
      <c r="F54" s="26" t="s">
        <v>21</v>
      </c>
    </row>
    <row r="55" spans="1:6">
      <c r="A55" s="25">
        <f t="shared" si="0"/>
        <v>54</v>
      </c>
      <c r="B55" s="26">
        <f t="shared" si="1"/>
        <v>1272</v>
      </c>
      <c r="C55" s="26">
        <f t="shared" si="2"/>
        <v>2</v>
      </c>
      <c r="D55" s="26">
        <v>27</v>
      </c>
      <c r="E55" s="25">
        <f>VLOOKUP(D54,入力シート!$D$7:$L$36,7)</f>
        <v>0</v>
      </c>
      <c r="F55" s="26" t="s">
        <v>21</v>
      </c>
    </row>
    <row r="56" spans="1:6">
      <c r="A56" s="25">
        <f t="shared" si="0"/>
        <v>55</v>
      </c>
      <c r="B56" s="26">
        <f t="shared" si="1"/>
        <v>1281</v>
      </c>
      <c r="C56" s="26">
        <f t="shared" si="2"/>
        <v>1</v>
      </c>
      <c r="D56" s="26">
        <v>28</v>
      </c>
      <c r="E56" s="25">
        <f>VLOOKUP(D56,入力シート!$D$7:$L$36,3)</f>
        <v>0</v>
      </c>
      <c r="F56" s="26" t="s">
        <v>21</v>
      </c>
    </row>
    <row r="57" spans="1:6">
      <c r="A57" s="25">
        <f t="shared" si="0"/>
        <v>56</v>
      </c>
      <c r="B57" s="26">
        <f t="shared" si="1"/>
        <v>1282</v>
      </c>
      <c r="C57" s="26">
        <f t="shared" si="2"/>
        <v>2</v>
      </c>
      <c r="D57" s="26">
        <v>28</v>
      </c>
      <c r="E57" s="25">
        <f>VLOOKUP(D56,入力シート!$D$7:$L$36,7)</f>
        <v>0</v>
      </c>
      <c r="F57" s="26" t="s">
        <v>21</v>
      </c>
    </row>
    <row r="58" spans="1:6">
      <c r="A58" s="25">
        <f t="shared" si="0"/>
        <v>57</v>
      </c>
      <c r="B58" s="26">
        <f t="shared" si="1"/>
        <v>1291</v>
      </c>
      <c r="C58" s="26">
        <f t="shared" si="2"/>
        <v>1</v>
      </c>
      <c r="D58" s="26">
        <v>29</v>
      </c>
      <c r="E58" s="25">
        <f>VLOOKUP(D58,入力シート!$D$7:$L$36,3)</f>
        <v>0</v>
      </c>
      <c r="F58" s="26" t="s">
        <v>21</v>
      </c>
    </row>
    <row r="59" spans="1:6">
      <c r="A59" s="25">
        <f t="shared" si="0"/>
        <v>58</v>
      </c>
      <c r="B59" s="26">
        <f t="shared" si="1"/>
        <v>1292</v>
      </c>
      <c r="C59" s="26">
        <f t="shared" si="2"/>
        <v>2</v>
      </c>
      <c r="D59" s="26">
        <v>29</v>
      </c>
      <c r="E59" s="25">
        <f>VLOOKUP(D58,入力シート!$D$7:$L$36,7)</f>
        <v>0</v>
      </c>
      <c r="F59" s="26" t="s">
        <v>21</v>
      </c>
    </row>
    <row r="60" spans="1:6">
      <c r="A60" s="25">
        <f t="shared" si="0"/>
        <v>59</v>
      </c>
      <c r="B60" s="26">
        <f t="shared" si="1"/>
        <v>1301</v>
      </c>
      <c r="C60" s="26">
        <f t="shared" si="2"/>
        <v>1</v>
      </c>
      <c r="D60" s="26">
        <v>30</v>
      </c>
      <c r="E60" s="25">
        <f>VLOOKUP(D60,入力シート!$D$7:$L$36,3)</f>
        <v>0</v>
      </c>
      <c r="F60" s="26" t="s">
        <v>21</v>
      </c>
    </row>
    <row r="61" spans="1:6">
      <c r="A61" s="25">
        <f t="shared" si="0"/>
        <v>60</v>
      </c>
      <c r="B61" s="26">
        <f t="shared" si="1"/>
        <v>1302</v>
      </c>
      <c r="C61" s="26">
        <f t="shared" si="2"/>
        <v>2</v>
      </c>
      <c r="D61" s="26">
        <v>30</v>
      </c>
      <c r="E61" s="25">
        <f>VLOOKUP(D60,入力シート!$D$7:$L$36,7)</f>
        <v>0</v>
      </c>
      <c r="F61" s="26" t="s">
        <v>21</v>
      </c>
    </row>
    <row r="63" spans="1:6">
      <c r="A63" s="25">
        <f t="shared" ref="A63:A122" si="3">IF(B63="","",_xlfn.RANK.EQ(B63,$B$2:$B$122,1))</f>
        <v>61</v>
      </c>
      <c r="B63" s="26">
        <f t="shared" ref="B63:B122" si="4">IF(E63="","",2000+D63*10+C63)</f>
        <v>2011</v>
      </c>
      <c r="C63" s="26">
        <f t="shared" ref="C63:C122" si="5">COUNTIF($D$63:D63,D63)</f>
        <v>1</v>
      </c>
      <c r="D63" s="26">
        <v>1</v>
      </c>
      <c r="E63" s="25">
        <f>VLOOKUP(D63,入力シート!$O$7:$W$36,3)</f>
        <v>0</v>
      </c>
      <c r="F63" s="26" t="s">
        <v>22</v>
      </c>
    </row>
    <row r="64" spans="1:6">
      <c r="A64" s="25">
        <f t="shared" si="3"/>
        <v>62</v>
      </c>
      <c r="B64" s="26">
        <f t="shared" si="4"/>
        <v>2012</v>
      </c>
      <c r="C64" s="26">
        <f t="shared" si="5"/>
        <v>2</v>
      </c>
      <c r="D64" s="26">
        <v>1</v>
      </c>
      <c r="E64" s="25">
        <f>VLOOKUP(D63,入力シート!$O$7:$W$36,7)</f>
        <v>0</v>
      </c>
      <c r="F64" s="26" t="s">
        <v>22</v>
      </c>
    </row>
    <row r="65" spans="1:6">
      <c r="A65" s="25">
        <f t="shared" si="3"/>
        <v>63</v>
      </c>
      <c r="B65" s="26">
        <f t="shared" si="4"/>
        <v>2021</v>
      </c>
      <c r="C65" s="26">
        <f t="shared" si="5"/>
        <v>1</v>
      </c>
      <c r="D65" s="26">
        <v>2</v>
      </c>
      <c r="E65" s="25">
        <f>VLOOKUP(D65,入力シート!$O$7:$W$36,3)</f>
        <v>0</v>
      </c>
      <c r="F65" s="26" t="s">
        <v>22</v>
      </c>
    </row>
    <row r="66" spans="1:6">
      <c r="A66" s="25">
        <f t="shared" si="3"/>
        <v>64</v>
      </c>
      <c r="B66" s="26">
        <f t="shared" si="4"/>
        <v>2022</v>
      </c>
      <c r="C66" s="26">
        <f t="shared" si="5"/>
        <v>2</v>
      </c>
      <c r="D66" s="26">
        <v>2</v>
      </c>
      <c r="E66" s="25">
        <f>VLOOKUP(D65,入力シート!$O$7:$W$36,7)</f>
        <v>0</v>
      </c>
      <c r="F66" s="26" t="s">
        <v>22</v>
      </c>
    </row>
    <row r="67" spans="1:6">
      <c r="A67" s="25">
        <f t="shared" si="3"/>
        <v>65</v>
      </c>
      <c r="B67" s="26">
        <f t="shared" si="4"/>
        <v>2031</v>
      </c>
      <c r="C67" s="26">
        <f t="shared" si="5"/>
        <v>1</v>
      </c>
      <c r="D67" s="26">
        <v>3</v>
      </c>
      <c r="E67" s="25">
        <f>VLOOKUP(D67,入力シート!$O$7:$W$36,3)</f>
        <v>0</v>
      </c>
      <c r="F67" s="26" t="s">
        <v>22</v>
      </c>
    </row>
    <row r="68" spans="1:6">
      <c r="A68" s="25">
        <f t="shared" si="3"/>
        <v>66</v>
      </c>
      <c r="B68" s="26">
        <f t="shared" si="4"/>
        <v>2032</v>
      </c>
      <c r="C68" s="26">
        <f t="shared" si="5"/>
        <v>2</v>
      </c>
      <c r="D68" s="26">
        <v>3</v>
      </c>
      <c r="E68" s="25">
        <f>VLOOKUP(D67,入力シート!$O$7:$W$36,7)</f>
        <v>0</v>
      </c>
      <c r="F68" s="26" t="s">
        <v>22</v>
      </c>
    </row>
    <row r="69" spans="1:6">
      <c r="A69" s="25">
        <f t="shared" si="3"/>
        <v>67</v>
      </c>
      <c r="B69" s="26">
        <f t="shared" si="4"/>
        <v>2041</v>
      </c>
      <c r="C69" s="26">
        <f t="shared" si="5"/>
        <v>1</v>
      </c>
      <c r="D69" s="26">
        <v>4</v>
      </c>
      <c r="E69" s="25">
        <f>VLOOKUP(D69,入力シート!$O$7:$W$36,3)</f>
        <v>0</v>
      </c>
      <c r="F69" s="26" t="s">
        <v>22</v>
      </c>
    </row>
    <row r="70" spans="1:6">
      <c r="A70" s="25">
        <f t="shared" si="3"/>
        <v>68</v>
      </c>
      <c r="B70" s="26">
        <f t="shared" si="4"/>
        <v>2042</v>
      </c>
      <c r="C70" s="26">
        <f t="shared" si="5"/>
        <v>2</v>
      </c>
      <c r="D70" s="26">
        <v>4</v>
      </c>
      <c r="E70" s="25">
        <f>VLOOKUP(D69,入力シート!$O$7:$W$36,7)</f>
        <v>0</v>
      </c>
      <c r="F70" s="26" t="s">
        <v>22</v>
      </c>
    </row>
    <row r="71" spans="1:6">
      <c r="A71" s="25">
        <f t="shared" si="3"/>
        <v>69</v>
      </c>
      <c r="B71" s="26">
        <f t="shared" si="4"/>
        <v>2051</v>
      </c>
      <c r="C71" s="26">
        <f t="shared" si="5"/>
        <v>1</v>
      </c>
      <c r="D71" s="26">
        <v>5</v>
      </c>
      <c r="E71" s="25">
        <f>VLOOKUP(D71,入力シート!$O$7:$W$36,3)</f>
        <v>0</v>
      </c>
      <c r="F71" s="26" t="s">
        <v>22</v>
      </c>
    </row>
    <row r="72" spans="1:6">
      <c r="A72" s="25">
        <f t="shared" si="3"/>
        <v>70</v>
      </c>
      <c r="B72" s="26">
        <f t="shared" si="4"/>
        <v>2052</v>
      </c>
      <c r="C72" s="26">
        <f t="shared" si="5"/>
        <v>2</v>
      </c>
      <c r="D72" s="26">
        <v>5</v>
      </c>
      <c r="E72" s="25">
        <f>VLOOKUP(D71,入力シート!$O$7:$W$36,7)</f>
        <v>0</v>
      </c>
      <c r="F72" s="26" t="s">
        <v>22</v>
      </c>
    </row>
    <row r="73" spans="1:6">
      <c r="A73" s="25">
        <f t="shared" si="3"/>
        <v>71</v>
      </c>
      <c r="B73" s="26">
        <f t="shared" si="4"/>
        <v>2061</v>
      </c>
      <c r="C73" s="26">
        <f t="shared" si="5"/>
        <v>1</v>
      </c>
      <c r="D73" s="26">
        <v>6</v>
      </c>
      <c r="E73" s="25">
        <f>VLOOKUP(D73,入力シート!$O$7:$W$36,3)</f>
        <v>0</v>
      </c>
      <c r="F73" s="26" t="s">
        <v>22</v>
      </c>
    </row>
    <row r="74" spans="1:6">
      <c r="A74" s="25">
        <f t="shared" si="3"/>
        <v>72</v>
      </c>
      <c r="B74" s="26">
        <f t="shared" si="4"/>
        <v>2062</v>
      </c>
      <c r="C74" s="26">
        <f t="shared" si="5"/>
        <v>2</v>
      </c>
      <c r="D74" s="26">
        <v>6</v>
      </c>
      <c r="E74" s="25">
        <f>VLOOKUP(D73,入力シート!$O$7:$W$36,7)</f>
        <v>0</v>
      </c>
      <c r="F74" s="26" t="s">
        <v>22</v>
      </c>
    </row>
    <row r="75" spans="1:6">
      <c r="A75" s="25">
        <f t="shared" si="3"/>
        <v>73</v>
      </c>
      <c r="B75" s="26">
        <f t="shared" si="4"/>
        <v>2071</v>
      </c>
      <c r="C75" s="26">
        <f t="shared" si="5"/>
        <v>1</v>
      </c>
      <c r="D75" s="26">
        <v>7</v>
      </c>
      <c r="E75" s="25">
        <f>VLOOKUP(D75,入力シート!$O$7:$W$36,3)</f>
        <v>0</v>
      </c>
      <c r="F75" s="26" t="s">
        <v>22</v>
      </c>
    </row>
    <row r="76" spans="1:6">
      <c r="A76" s="25">
        <f t="shared" si="3"/>
        <v>74</v>
      </c>
      <c r="B76" s="26">
        <f t="shared" si="4"/>
        <v>2072</v>
      </c>
      <c r="C76" s="26">
        <f t="shared" si="5"/>
        <v>2</v>
      </c>
      <c r="D76" s="26">
        <v>7</v>
      </c>
      <c r="E76" s="25">
        <f>VLOOKUP(D75,入力シート!$O$7:$W$36,7)</f>
        <v>0</v>
      </c>
      <c r="F76" s="26" t="s">
        <v>22</v>
      </c>
    </row>
    <row r="77" spans="1:6">
      <c r="A77" s="25">
        <f t="shared" si="3"/>
        <v>75</v>
      </c>
      <c r="B77" s="26">
        <f t="shared" si="4"/>
        <v>2081</v>
      </c>
      <c r="C77" s="26">
        <f t="shared" si="5"/>
        <v>1</v>
      </c>
      <c r="D77" s="26">
        <v>8</v>
      </c>
      <c r="E77" s="25">
        <f>VLOOKUP(D77,入力シート!$O$7:$W$36,3)</f>
        <v>0</v>
      </c>
      <c r="F77" s="26" t="s">
        <v>22</v>
      </c>
    </row>
    <row r="78" spans="1:6">
      <c r="A78" s="25">
        <f t="shared" si="3"/>
        <v>76</v>
      </c>
      <c r="B78" s="26">
        <f t="shared" si="4"/>
        <v>2082</v>
      </c>
      <c r="C78" s="26">
        <f t="shared" si="5"/>
        <v>2</v>
      </c>
      <c r="D78" s="26">
        <v>8</v>
      </c>
      <c r="E78" s="25">
        <f>VLOOKUP(D77,入力シート!$O$7:$W$36,7)</f>
        <v>0</v>
      </c>
      <c r="F78" s="26" t="s">
        <v>22</v>
      </c>
    </row>
    <row r="79" spans="1:6">
      <c r="A79" s="25">
        <f t="shared" si="3"/>
        <v>77</v>
      </c>
      <c r="B79" s="26">
        <f t="shared" si="4"/>
        <v>2091</v>
      </c>
      <c r="C79" s="26">
        <f t="shared" si="5"/>
        <v>1</v>
      </c>
      <c r="D79" s="26">
        <v>9</v>
      </c>
      <c r="E79" s="25">
        <f>VLOOKUP(D79,入力シート!$O$7:$W$36,3)</f>
        <v>0</v>
      </c>
      <c r="F79" s="26" t="s">
        <v>22</v>
      </c>
    </row>
    <row r="80" spans="1:6">
      <c r="A80" s="25">
        <f t="shared" si="3"/>
        <v>78</v>
      </c>
      <c r="B80" s="26">
        <f t="shared" si="4"/>
        <v>2092</v>
      </c>
      <c r="C80" s="26">
        <f t="shared" si="5"/>
        <v>2</v>
      </c>
      <c r="D80" s="26">
        <v>9</v>
      </c>
      <c r="E80" s="25">
        <f>VLOOKUP(D79,入力シート!$O$7:$W$36,7)</f>
        <v>0</v>
      </c>
      <c r="F80" s="26" t="s">
        <v>22</v>
      </c>
    </row>
    <row r="81" spans="1:6">
      <c r="A81" s="25">
        <f t="shared" si="3"/>
        <v>79</v>
      </c>
      <c r="B81" s="26">
        <f t="shared" si="4"/>
        <v>2101</v>
      </c>
      <c r="C81" s="26">
        <f t="shared" si="5"/>
        <v>1</v>
      </c>
      <c r="D81" s="26">
        <v>10</v>
      </c>
      <c r="E81" s="25">
        <f>VLOOKUP(D81,入力シート!$O$7:$W$36,3)</f>
        <v>0</v>
      </c>
      <c r="F81" s="26" t="s">
        <v>22</v>
      </c>
    </row>
    <row r="82" spans="1:6">
      <c r="A82" s="25">
        <f t="shared" si="3"/>
        <v>80</v>
      </c>
      <c r="B82" s="26">
        <f t="shared" si="4"/>
        <v>2102</v>
      </c>
      <c r="C82" s="26">
        <f t="shared" si="5"/>
        <v>2</v>
      </c>
      <c r="D82" s="26">
        <v>10</v>
      </c>
      <c r="E82" s="25">
        <f>VLOOKUP(D81,入力シート!$O$7:$W$36,7)</f>
        <v>0</v>
      </c>
      <c r="F82" s="26" t="s">
        <v>22</v>
      </c>
    </row>
    <row r="83" spans="1:6">
      <c r="A83" s="25">
        <f t="shared" si="3"/>
        <v>81</v>
      </c>
      <c r="B83" s="26">
        <f t="shared" si="4"/>
        <v>2111</v>
      </c>
      <c r="C83" s="26">
        <f t="shared" si="5"/>
        <v>1</v>
      </c>
      <c r="D83" s="26">
        <v>11</v>
      </c>
      <c r="E83" s="25">
        <f>VLOOKUP(D83,入力シート!$O$7:$W$36,3)</f>
        <v>0</v>
      </c>
      <c r="F83" s="26" t="s">
        <v>22</v>
      </c>
    </row>
    <row r="84" spans="1:6">
      <c r="A84" s="25">
        <f t="shared" si="3"/>
        <v>82</v>
      </c>
      <c r="B84" s="26">
        <f t="shared" si="4"/>
        <v>2112</v>
      </c>
      <c r="C84" s="26">
        <f t="shared" si="5"/>
        <v>2</v>
      </c>
      <c r="D84" s="26">
        <v>11</v>
      </c>
      <c r="E84" s="25">
        <f>VLOOKUP(D83,入力シート!$O$7:$W$36,7)</f>
        <v>0</v>
      </c>
      <c r="F84" s="26" t="s">
        <v>22</v>
      </c>
    </row>
    <row r="85" spans="1:6">
      <c r="A85" s="25">
        <f t="shared" si="3"/>
        <v>83</v>
      </c>
      <c r="B85" s="26">
        <f t="shared" si="4"/>
        <v>2121</v>
      </c>
      <c r="C85" s="26">
        <f t="shared" si="5"/>
        <v>1</v>
      </c>
      <c r="D85" s="26">
        <v>12</v>
      </c>
      <c r="E85" s="25">
        <f>VLOOKUP(D85,入力シート!$O$7:$W$36,3)</f>
        <v>0</v>
      </c>
      <c r="F85" s="26" t="s">
        <v>22</v>
      </c>
    </row>
    <row r="86" spans="1:6">
      <c r="A86" s="25">
        <f t="shared" si="3"/>
        <v>84</v>
      </c>
      <c r="B86" s="26">
        <f t="shared" si="4"/>
        <v>2122</v>
      </c>
      <c r="C86" s="26">
        <f t="shared" si="5"/>
        <v>2</v>
      </c>
      <c r="D86" s="26">
        <v>12</v>
      </c>
      <c r="E86" s="25">
        <f>VLOOKUP(D85,入力シート!$O$7:$W$36,7)</f>
        <v>0</v>
      </c>
      <c r="F86" s="26" t="s">
        <v>22</v>
      </c>
    </row>
    <row r="87" spans="1:6">
      <c r="A87" s="25">
        <f t="shared" si="3"/>
        <v>85</v>
      </c>
      <c r="B87" s="26">
        <f t="shared" si="4"/>
        <v>2131</v>
      </c>
      <c r="C87" s="26">
        <f t="shared" si="5"/>
        <v>1</v>
      </c>
      <c r="D87" s="26">
        <v>13</v>
      </c>
      <c r="E87" s="25">
        <f>VLOOKUP(D87,入力シート!$O$7:$W$36,3)</f>
        <v>0</v>
      </c>
      <c r="F87" s="26" t="s">
        <v>22</v>
      </c>
    </row>
    <row r="88" spans="1:6">
      <c r="A88" s="25">
        <f t="shared" si="3"/>
        <v>86</v>
      </c>
      <c r="B88" s="26">
        <f t="shared" si="4"/>
        <v>2132</v>
      </c>
      <c r="C88" s="26">
        <f t="shared" si="5"/>
        <v>2</v>
      </c>
      <c r="D88" s="26">
        <v>13</v>
      </c>
      <c r="E88" s="25">
        <f>VLOOKUP(D87,入力シート!$O$7:$W$36,7)</f>
        <v>0</v>
      </c>
      <c r="F88" s="26" t="s">
        <v>22</v>
      </c>
    </row>
    <row r="89" spans="1:6">
      <c r="A89" s="25">
        <f t="shared" si="3"/>
        <v>87</v>
      </c>
      <c r="B89" s="26">
        <f t="shared" si="4"/>
        <v>2141</v>
      </c>
      <c r="C89" s="26">
        <f t="shared" si="5"/>
        <v>1</v>
      </c>
      <c r="D89" s="26">
        <v>14</v>
      </c>
      <c r="E89" s="25">
        <f>VLOOKUP(D89,入力シート!$O$7:$W$36,3)</f>
        <v>0</v>
      </c>
      <c r="F89" s="26" t="s">
        <v>22</v>
      </c>
    </row>
    <row r="90" spans="1:6">
      <c r="A90" s="25">
        <f t="shared" si="3"/>
        <v>88</v>
      </c>
      <c r="B90" s="26">
        <f t="shared" si="4"/>
        <v>2142</v>
      </c>
      <c r="C90" s="26">
        <f t="shared" si="5"/>
        <v>2</v>
      </c>
      <c r="D90" s="26">
        <v>14</v>
      </c>
      <c r="E90" s="25">
        <f>VLOOKUP(D89,入力シート!$O$7:$W$36,7)</f>
        <v>0</v>
      </c>
      <c r="F90" s="26" t="s">
        <v>22</v>
      </c>
    </row>
    <row r="91" spans="1:6">
      <c r="A91" s="25">
        <f t="shared" si="3"/>
        <v>89</v>
      </c>
      <c r="B91" s="26">
        <f t="shared" si="4"/>
        <v>2151</v>
      </c>
      <c r="C91" s="26">
        <f t="shared" si="5"/>
        <v>1</v>
      </c>
      <c r="D91" s="26">
        <v>15</v>
      </c>
      <c r="E91" s="25">
        <f>VLOOKUP(D91,入力シート!$O$7:$W$36,3)</f>
        <v>0</v>
      </c>
      <c r="F91" s="26" t="s">
        <v>22</v>
      </c>
    </row>
    <row r="92" spans="1:6">
      <c r="A92" s="25">
        <f t="shared" si="3"/>
        <v>90</v>
      </c>
      <c r="B92" s="26">
        <f t="shared" si="4"/>
        <v>2152</v>
      </c>
      <c r="C92" s="26">
        <f t="shared" si="5"/>
        <v>2</v>
      </c>
      <c r="D92" s="26">
        <v>15</v>
      </c>
      <c r="E92" s="25">
        <f>VLOOKUP(D91,入力シート!$O$7:$W$36,7)</f>
        <v>0</v>
      </c>
      <c r="F92" s="26" t="s">
        <v>22</v>
      </c>
    </row>
    <row r="93" spans="1:6">
      <c r="A93" s="25">
        <f t="shared" si="3"/>
        <v>91</v>
      </c>
      <c r="B93" s="26">
        <f t="shared" si="4"/>
        <v>2161</v>
      </c>
      <c r="C93" s="26">
        <f t="shared" si="5"/>
        <v>1</v>
      </c>
      <c r="D93" s="26">
        <v>16</v>
      </c>
      <c r="E93" s="25">
        <f>VLOOKUP(D93,入力シート!$O$7:$W$36,3)</f>
        <v>0</v>
      </c>
      <c r="F93" s="26" t="s">
        <v>22</v>
      </c>
    </row>
    <row r="94" spans="1:6">
      <c r="A94" s="25">
        <f t="shared" si="3"/>
        <v>92</v>
      </c>
      <c r="B94" s="26">
        <f t="shared" si="4"/>
        <v>2162</v>
      </c>
      <c r="C94" s="26">
        <f t="shared" si="5"/>
        <v>2</v>
      </c>
      <c r="D94" s="26">
        <v>16</v>
      </c>
      <c r="E94" s="25">
        <f>VLOOKUP(D93,入力シート!$O$7:$W$36,7)</f>
        <v>0</v>
      </c>
      <c r="F94" s="26" t="s">
        <v>22</v>
      </c>
    </row>
    <row r="95" spans="1:6">
      <c r="A95" s="25">
        <f t="shared" si="3"/>
        <v>93</v>
      </c>
      <c r="B95" s="26">
        <f t="shared" si="4"/>
        <v>2171</v>
      </c>
      <c r="C95" s="26">
        <f t="shared" si="5"/>
        <v>1</v>
      </c>
      <c r="D95" s="26">
        <v>17</v>
      </c>
      <c r="E95" s="25">
        <f>VLOOKUP(D95,入力シート!$O$7:$W$36,3)</f>
        <v>0</v>
      </c>
      <c r="F95" s="26" t="s">
        <v>22</v>
      </c>
    </row>
    <row r="96" spans="1:6">
      <c r="A96" s="25">
        <f t="shared" si="3"/>
        <v>94</v>
      </c>
      <c r="B96" s="26">
        <f t="shared" si="4"/>
        <v>2172</v>
      </c>
      <c r="C96" s="26">
        <f t="shared" si="5"/>
        <v>2</v>
      </c>
      <c r="D96" s="26">
        <v>17</v>
      </c>
      <c r="E96" s="25">
        <f>VLOOKUP(D95,入力シート!$O$7:$W$36,7)</f>
        <v>0</v>
      </c>
      <c r="F96" s="26" t="s">
        <v>22</v>
      </c>
    </row>
    <row r="97" spans="1:6">
      <c r="A97" s="25">
        <f t="shared" si="3"/>
        <v>95</v>
      </c>
      <c r="B97" s="26">
        <f t="shared" si="4"/>
        <v>2181</v>
      </c>
      <c r="C97" s="26">
        <f t="shared" si="5"/>
        <v>1</v>
      </c>
      <c r="D97" s="26">
        <v>18</v>
      </c>
      <c r="E97" s="25">
        <f>VLOOKUP(D97,入力シート!$O$7:$W$36,3)</f>
        <v>0</v>
      </c>
      <c r="F97" s="26" t="s">
        <v>22</v>
      </c>
    </row>
    <row r="98" spans="1:6">
      <c r="A98" s="25">
        <f t="shared" si="3"/>
        <v>96</v>
      </c>
      <c r="B98" s="26">
        <f t="shared" si="4"/>
        <v>2182</v>
      </c>
      <c r="C98" s="26">
        <f t="shared" si="5"/>
        <v>2</v>
      </c>
      <c r="D98" s="26">
        <v>18</v>
      </c>
      <c r="E98" s="25">
        <f>VLOOKUP(D97,入力シート!$O$7:$W$36,7)</f>
        <v>0</v>
      </c>
      <c r="F98" s="26" t="s">
        <v>22</v>
      </c>
    </row>
    <row r="99" spans="1:6">
      <c r="A99" s="25">
        <f t="shared" si="3"/>
        <v>97</v>
      </c>
      <c r="B99" s="26">
        <f t="shared" si="4"/>
        <v>2191</v>
      </c>
      <c r="C99" s="26">
        <f t="shared" si="5"/>
        <v>1</v>
      </c>
      <c r="D99" s="26">
        <v>19</v>
      </c>
      <c r="E99" s="25">
        <f>VLOOKUP(D99,入力シート!$O$7:$W$36,3)</f>
        <v>0</v>
      </c>
      <c r="F99" s="26" t="s">
        <v>22</v>
      </c>
    </row>
    <row r="100" spans="1:6">
      <c r="A100" s="25">
        <f t="shared" si="3"/>
        <v>98</v>
      </c>
      <c r="B100" s="26">
        <f t="shared" si="4"/>
        <v>2192</v>
      </c>
      <c r="C100" s="26">
        <f t="shared" si="5"/>
        <v>2</v>
      </c>
      <c r="D100" s="26">
        <v>19</v>
      </c>
      <c r="E100" s="25">
        <f>VLOOKUP(D99,入力シート!$O$7:$W$36,7)</f>
        <v>0</v>
      </c>
      <c r="F100" s="26" t="s">
        <v>22</v>
      </c>
    </row>
    <row r="101" spans="1:6">
      <c r="A101" s="25">
        <f t="shared" si="3"/>
        <v>99</v>
      </c>
      <c r="B101" s="26">
        <f t="shared" si="4"/>
        <v>2201</v>
      </c>
      <c r="C101" s="26">
        <f t="shared" si="5"/>
        <v>1</v>
      </c>
      <c r="D101" s="26">
        <v>20</v>
      </c>
      <c r="E101" s="25">
        <f>VLOOKUP(D101,入力シート!$O$7:$W$36,3)</f>
        <v>0</v>
      </c>
      <c r="F101" s="26" t="s">
        <v>22</v>
      </c>
    </row>
    <row r="102" spans="1:6">
      <c r="A102" s="25">
        <f t="shared" si="3"/>
        <v>100</v>
      </c>
      <c r="B102" s="26">
        <f t="shared" si="4"/>
        <v>2202</v>
      </c>
      <c r="C102" s="26">
        <f t="shared" si="5"/>
        <v>2</v>
      </c>
      <c r="D102" s="26">
        <v>20</v>
      </c>
      <c r="E102" s="25">
        <f>VLOOKUP(D101,入力シート!$O$7:$W$36,7)</f>
        <v>0</v>
      </c>
      <c r="F102" s="26" t="s">
        <v>22</v>
      </c>
    </row>
    <row r="103" spans="1:6">
      <c r="A103" s="25">
        <f t="shared" si="3"/>
        <v>101</v>
      </c>
      <c r="B103" s="26">
        <f t="shared" si="4"/>
        <v>2211</v>
      </c>
      <c r="C103" s="26">
        <f t="shared" si="5"/>
        <v>1</v>
      </c>
      <c r="D103" s="26">
        <v>21</v>
      </c>
      <c r="E103" s="25">
        <f>VLOOKUP(D103,入力シート!$O$7:$W$36,3)</f>
        <v>0</v>
      </c>
      <c r="F103" s="26" t="s">
        <v>22</v>
      </c>
    </row>
    <row r="104" spans="1:6">
      <c r="A104" s="25">
        <f t="shared" si="3"/>
        <v>102</v>
      </c>
      <c r="B104" s="26">
        <f t="shared" si="4"/>
        <v>2212</v>
      </c>
      <c r="C104" s="26">
        <f t="shared" si="5"/>
        <v>2</v>
      </c>
      <c r="D104" s="26">
        <v>21</v>
      </c>
      <c r="E104" s="25">
        <f>VLOOKUP(D103,入力シート!$O$7:$W$36,7)</f>
        <v>0</v>
      </c>
      <c r="F104" s="26" t="s">
        <v>22</v>
      </c>
    </row>
    <row r="105" spans="1:6">
      <c r="A105" s="25">
        <f t="shared" si="3"/>
        <v>103</v>
      </c>
      <c r="B105" s="26">
        <f t="shared" si="4"/>
        <v>2221</v>
      </c>
      <c r="C105" s="26">
        <f t="shared" si="5"/>
        <v>1</v>
      </c>
      <c r="D105" s="26">
        <v>22</v>
      </c>
      <c r="E105" s="25">
        <f>VLOOKUP(D105,入力シート!$O$7:$W$36,3)</f>
        <v>0</v>
      </c>
      <c r="F105" s="26" t="s">
        <v>22</v>
      </c>
    </row>
    <row r="106" spans="1:6">
      <c r="A106" s="25">
        <f t="shared" si="3"/>
        <v>104</v>
      </c>
      <c r="B106" s="26">
        <f t="shared" si="4"/>
        <v>2222</v>
      </c>
      <c r="C106" s="26">
        <f t="shared" si="5"/>
        <v>2</v>
      </c>
      <c r="D106" s="26">
        <v>22</v>
      </c>
      <c r="E106" s="25">
        <f>VLOOKUP(D105,入力シート!$O$7:$W$36,7)</f>
        <v>0</v>
      </c>
      <c r="F106" s="26" t="s">
        <v>22</v>
      </c>
    </row>
    <row r="107" spans="1:6">
      <c r="A107" s="25">
        <f t="shared" si="3"/>
        <v>105</v>
      </c>
      <c r="B107" s="26">
        <f t="shared" si="4"/>
        <v>2231</v>
      </c>
      <c r="C107" s="26">
        <f t="shared" si="5"/>
        <v>1</v>
      </c>
      <c r="D107" s="26">
        <v>23</v>
      </c>
      <c r="E107" s="25">
        <f>VLOOKUP(D107,入力シート!$O$7:$W$36,3)</f>
        <v>0</v>
      </c>
      <c r="F107" s="26" t="s">
        <v>22</v>
      </c>
    </row>
    <row r="108" spans="1:6">
      <c r="A108" s="25">
        <f t="shared" si="3"/>
        <v>106</v>
      </c>
      <c r="B108" s="26">
        <f t="shared" si="4"/>
        <v>2232</v>
      </c>
      <c r="C108" s="26">
        <f t="shared" si="5"/>
        <v>2</v>
      </c>
      <c r="D108" s="26">
        <v>23</v>
      </c>
      <c r="E108" s="25">
        <f>VLOOKUP(D107,入力シート!$O$7:$W$36,7)</f>
        <v>0</v>
      </c>
      <c r="F108" s="26" t="s">
        <v>22</v>
      </c>
    </row>
    <row r="109" spans="1:6">
      <c r="A109" s="25">
        <f t="shared" si="3"/>
        <v>107</v>
      </c>
      <c r="B109" s="26">
        <f t="shared" si="4"/>
        <v>2241</v>
      </c>
      <c r="C109" s="26">
        <f t="shared" si="5"/>
        <v>1</v>
      </c>
      <c r="D109" s="26">
        <v>24</v>
      </c>
      <c r="E109" s="25">
        <f>VLOOKUP(D109,入力シート!$O$7:$W$36,3)</f>
        <v>0</v>
      </c>
      <c r="F109" s="26" t="s">
        <v>22</v>
      </c>
    </row>
    <row r="110" spans="1:6">
      <c r="A110" s="25">
        <f t="shared" si="3"/>
        <v>108</v>
      </c>
      <c r="B110" s="26">
        <f t="shared" si="4"/>
        <v>2242</v>
      </c>
      <c r="C110" s="26">
        <f t="shared" si="5"/>
        <v>2</v>
      </c>
      <c r="D110" s="26">
        <v>24</v>
      </c>
      <c r="E110" s="25">
        <f>VLOOKUP(D109,入力シート!$O$7:$W$36,7)</f>
        <v>0</v>
      </c>
      <c r="F110" s="26" t="s">
        <v>22</v>
      </c>
    </row>
    <row r="111" spans="1:6">
      <c r="A111" s="25">
        <f t="shared" si="3"/>
        <v>109</v>
      </c>
      <c r="B111" s="26">
        <f t="shared" si="4"/>
        <v>2251</v>
      </c>
      <c r="C111" s="26">
        <f t="shared" si="5"/>
        <v>1</v>
      </c>
      <c r="D111" s="26">
        <v>25</v>
      </c>
      <c r="E111" s="25">
        <f>VLOOKUP(D111,入力シート!$O$7:$W$36,3)</f>
        <v>0</v>
      </c>
      <c r="F111" s="26" t="s">
        <v>22</v>
      </c>
    </row>
    <row r="112" spans="1:6">
      <c r="A112" s="25">
        <f t="shared" si="3"/>
        <v>110</v>
      </c>
      <c r="B112" s="26">
        <f t="shared" si="4"/>
        <v>2252</v>
      </c>
      <c r="C112" s="26">
        <f t="shared" si="5"/>
        <v>2</v>
      </c>
      <c r="D112" s="26">
        <v>25</v>
      </c>
      <c r="E112" s="25">
        <f>VLOOKUP(D111,入力シート!$O$7:$W$36,7)</f>
        <v>0</v>
      </c>
      <c r="F112" s="26" t="s">
        <v>22</v>
      </c>
    </row>
    <row r="113" spans="1:6">
      <c r="A113" s="25">
        <f t="shared" si="3"/>
        <v>111</v>
      </c>
      <c r="B113" s="26">
        <f t="shared" si="4"/>
        <v>2261</v>
      </c>
      <c r="C113" s="26">
        <f t="shared" si="5"/>
        <v>1</v>
      </c>
      <c r="D113" s="26">
        <v>26</v>
      </c>
      <c r="E113" s="25">
        <f>VLOOKUP(D113,入力シート!$O$7:$W$36,3)</f>
        <v>0</v>
      </c>
      <c r="F113" s="26" t="s">
        <v>22</v>
      </c>
    </row>
    <row r="114" spans="1:6">
      <c r="A114" s="25">
        <f t="shared" si="3"/>
        <v>112</v>
      </c>
      <c r="B114" s="26">
        <f t="shared" si="4"/>
        <v>2262</v>
      </c>
      <c r="C114" s="26">
        <f t="shared" si="5"/>
        <v>2</v>
      </c>
      <c r="D114" s="26">
        <v>26</v>
      </c>
      <c r="E114" s="25">
        <f>VLOOKUP(D113,入力シート!$O$7:$W$36,7)</f>
        <v>0</v>
      </c>
      <c r="F114" s="26" t="s">
        <v>22</v>
      </c>
    </row>
    <row r="115" spans="1:6">
      <c r="A115" s="25">
        <f t="shared" si="3"/>
        <v>113</v>
      </c>
      <c r="B115" s="26">
        <f t="shared" si="4"/>
        <v>2271</v>
      </c>
      <c r="C115" s="26">
        <f t="shared" si="5"/>
        <v>1</v>
      </c>
      <c r="D115" s="26">
        <v>27</v>
      </c>
      <c r="E115" s="25">
        <f>VLOOKUP(D115,入力シート!$O$7:$W$36,3)</f>
        <v>0</v>
      </c>
      <c r="F115" s="26" t="s">
        <v>22</v>
      </c>
    </row>
    <row r="116" spans="1:6">
      <c r="A116" s="25">
        <f t="shared" si="3"/>
        <v>114</v>
      </c>
      <c r="B116" s="26">
        <f t="shared" si="4"/>
        <v>2272</v>
      </c>
      <c r="C116" s="26">
        <f t="shared" si="5"/>
        <v>2</v>
      </c>
      <c r="D116" s="26">
        <v>27</v>
      </c>
      <c r="E116" s="25">
        <f>VLOOKUP(D115,入力シート!$O$7:$W$36,7)</f>
        <v>0</v>
      </c>
      <c r="F116" s="26" t="s">
        <v>22</v>
      </c>
    </row>
    <row r="117" spans="1:6">
      <c r="A117" s="25">
        <f t="shared" si="3"/>
        <v>115</v>
      </c>
      <c r="B117" s="26">
        <f t="shared" si="4"/>
        <v>2281</v>
      </c>
      <c r="C117" s="26">
        <f t="shared" si="5"/>
        <v>1</v>
      </c>
      <c r="D117" s="26">
        <v>28</v>
      </c>
      <c r="E117" s="25">
        <f>VLOOKUP(D117,入力シート!$O$7:$W$36,3)</f>
        <v>0</v>
      </c>
      <c r="F117" s="26" t="s">
        <v>22</v>
      </c>
    </row>
    <row r="118" spans="1:6">
      <c r="A118" s="25">
        <f t="shared" si="3"/>
        <v>116</v>
      </c>
      <c r="B118" s="26">
        <f t="shared" si="4"/>
        <v>2282</v>
      </c>
      <c r="C118" s="26">
        <f t="shared" si="5"/>
        <v>2</v>
      </c>
      <c r="D118" s="26">
        <v>28</v>
      </c>
      <c r="E118" s="25">
        <f>VLOOKUP(D117,入力シート!$O$7:$W$36,7)</f>
        <v>0</v>
      </c>
      <c r="F118" s="26" t="s">
        <v>22</v>
      </c>
    </row>
    <row r="119" spans="1:6">
      <c r="A119" s="25">
        <f t="shared" si="3"/>
        <v>117</v>
      </c>
      <c r="B119" s="26">
        <f t="shared" si="4"/>
        <v>2291</v>
      </c>
      <c r="C119" s="26">
        <f t="shared" si="5"/>
        <v>1</v>
      </c>
      <c r="D119" s="26">
        <v>29</v>
      </c>
      <c r="E119" s="25">
        <f>VLOOKUP(D119,入力シート!$O$7:$W$36,3)</f>
        <v>0</v>
      </c>
      <c r="F119" s="26" t="s">
        <v>22</v>
      </c>
    </row>
    <row r="120" spans="1:6">
      <c r="A120" s="25">
        <f t="shared" si="3"/>
        <v>118</v>
      </c>
      <c r="B120" s="26">
        <f t="shared" si="4"/>
        <v>2292</v>
      </c>
      <c r="C120" s="26">
        <f t="shared" si="5"/>
        <v>2</v>
      </c>
      <c r="D120" s="26">
        <v>29</v>
      </c>
      <c r="E120" s="25">
        <f>VLOOKUP(D119,入力シート!$O$7:$W$36,7)</f>
        <v>0</v>
      </c>
      <c r="F120" s="26" t="s">
        <v>22</v>
      </c>
    </row>
    <row r="121" spans="1:6">
      <c r="A121" s="25">
        <f t="shared" si="3"/>
        <v>119</v>
      </c>
      <c r="B121" s="26">
        <f t="shared" si="4"/>
        <v>2301</v>
      </c>
      <c r="C121" s="26">
        <f t="shared" si="5"/>
        <v>1</v>
      </c>
      <c r="D121" s="26">
        <v>30</v>
      </c>
      <c r="E121" s="25">
        <f>VLOOKUP(D121,入力シート!$O$7:$W$36,3)</f>
        <v>0</v>
      </c>
      <c r="F121" s="26" t="s">
        <v>22</v>
      </c>
    </row>
    <row r="122" spans="1:6">
      <c r="A122" s="25">
        <f t="shared" si="3"/>
        <v>120</v>
      </c>
      <c r="B122" s="26">
        <f t="shared" si="4"/>
        <v>2302</v>
      </c>
      <c r="C122" s="26">
        <f t="shared" si="5"/>
        <v>2</v>
      </c>
      <c r="D122" s="26">
        <v>30</v>
      </c>
      <c r="E122" s="25">
        <f>VLOOKUP(D121,入力シート!$O$7:$W$36,7)</f>
        <v>0</v>
      </c>
      <c r="F122" s="26" t="s">
        <v>22</v>
      </c>
    </row>
  </sheetData>
  <phoneticPr fontId="2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outlinePr summaryBelow="0" summaryRight="0"/>
  </sheetPr>
  <dimension ref="A1:N76"/>
  <sheetViews>
    <sheetView workbookViewId="0">
      <selection activeCell="I3" sqref="I3:J3"/>
    </sheetView>
  </sheetViews>
  <sheetFormatPr defaultColWidth="14.42578125" defaultRowHeight="15.75" customHeight="1"/>
  <cols>
    <col min="1" max="1" width="1.28515625" customWidth="1"/>
    <col min="2" max="2" width="4.85546875" customWidth="1"/>
    <col min="3" max="3" width="14.42578125" hidden="1"/>
    <col min="4" max="4" width="17.5703125" customWidth="1"/>
    <col min="5" max="5" width="17.42578125" customWidth="1"/>
    <col min="6" max="6" width="4.7109375" customWidth="1"/>
    <col min="7" max="7" width="23.140625" hidden="1" customWidth="1"/>
    <col min="8" max="8" width="17.5703125" customWidth="1"/>
    <col min="9" max="9" width="17.42578125" customWidth="1"/>
    <col min="10" max="10" width="4.7109375" customWidth="1"/>
    <col min="11" max="12" width="17.42578125" customWidth="1"/>
    <col min="13" max="13" width="8.28515625" customWidth="1"/>
    <col min="14" max="14" width="1.7109375" customWidth="1"/>
  </cols>
  <sheetData>
    <row r="1" spans="1:14" ht="6" customHeight="1">
      <c r="A1" s="31"/>
      <c r="B1" s="31"/>
      <c r="C1" s="31"/>
      <c r="D1" s="31"/>
      <c r="E1" s="31"/>
      <c r="F1" s="31"/>
      <c r="G1" s="31"/>
      <c r="H1" s="31"/>
      <c r="I1" s="31"/>
      <c r="J1" s="31"/>
      <c r="K1" s="31"/>
      <c r="L1" s="31"/>
      <c r="M1" s="31"/>
      <c r="N1" s="31"/>
    </row>
    <row r="2" spans="1:14" ht="18" customHeight="1">
      <c r="A2" s="31"/>
      <c r="B2" s="111" t="s">
        <v>23</v>
      </c>
      <c r="C2" s="95"/>
      <c r="D2" s="95"/>
      <c r="E2" s="95"/>
      <c r="F2" s="95"/>
      <c r="G2" s="95"/>
      <c r="H2" s="95"/>
      <c r="I2" s="95"/>
      <c r="J2" s="95"/>
      <c r="K2" s="95"/>
      <c r="L2" s="95"/>
      <c r="M2" s="95"/>
      <c r="N2" s="31"/>
    </row>
    <row r="3" spans="1:14" ht="12.75">
      <c r="A3" s="31"/>
      <c r="C3" s="31"/>
      <c r="D3" s="32" t="s">
        <v>24</v>
      </c>
      <c r="E3" s="109" t="str">
        <f>IF(入力シート!G2="","",入力シート!G2)</f>
        <v/>
      </c>
      <c r="F3" s="110"/>
      <c r="G3" s="31"/>
      <c r="H3" s="32" t="s">
        <v>12</v>
      </c>
      <c r="I3" s="109">
        <f>入力シート!D4</f>
        <v>0</v>
      </c>
      <c r="J3" s="110"/>
      <c r="K3" s="32" t="s">
        <v>14</v>
      </c>
      <c r="L3" s="109">
        <f>入力シート!D5</f>
        <v>0</v>
      </c>
      <c r="M3" s="110"/>
      <c r="N3" s="31"/>
    </row>
    <row r="4" spans="1:14" ht="8.25" customHeight="1">
      <c r="A4" s="31"/>
      <c r="B4" s="34"/>
      <c r="C4" s="31"/>
      <c r="D4" s="31"/>
      <c r="E4" s="34"/>
      <c r="F4" s="31"/>
      <c r="G4" s="31"/>
      <c r="H4" s="31"/>
      <c r="I4" s="32"/>
      <c r="J4" s="32"/>
      <c r="K4" s="31"/>
      <c r="L4" s="31"/>
      <c r="M4" s="31"/>
      <c r="N4" s="31"/>
    </row>
    <row r="5" spans="1:14" ht="12.75">
      <c r="A5" s="31"/>
      <c r="B5" s="34" t="s">
        <v>25</v>
      </c>
      <c r="C5" s="31"/>
      <c r="D5" s="33">
        <f>COUNTA(D8:D37)</f>
        <v>30</v>
      </c>
      <c r="E5" s="35" t="s">
        <v>26</v>
      </c>
      <c r="F5" s="31"/>
      <c r="G5" s="31"/>
      <c r="H5" s="31"/>
      <c r="J5" s="32"/>
      <c r="L5" s="31"/>
      <c r="M5" s="31"/>
      <c r="N5" s="31"/>
    </row>
    <row r="6" spans="1:14" ht="8.25" customHeight="1">
      <c r="A6" s="31"/>
      <c r="B6" s="31"/>
      <c r="C6" s="31"/>
      <c r="D6" s="31"/>
      <c r="E6" s="31"/>
      <c r="F6" s="31"/>
      <c r="G6" s="31"/>
      <c r="H6" s="31"/>
      <c r="I6" s="31"/>
      <c r="J6" s="31"/>
      <c r="K6" s="31"/>
      <c r="L6" s="31"/>
      <c r="M6" s="31"/>
      <c r="N6" s="31"/>
    </row>
    <row r="7" spans="1:14" ht="14.25" customHeight="1">
      <c r="A7" s="36"/>
      <c r="B7" s="37" t="s">
        <v>27</v>
      </c>
      <c r="C7" s="37"/>
      <c r="D7" s="37" t="s">
        <v>5</v>
      </c>
      <c r="E7" s="37" t="s">
        <v>6</v>
      </c>
      <c r="F7" s="37" t="s">
        <v>7</v>
      </c>
      <c r="G7" s="37"/>
      <c r="H7" s="37" t="s">
        <v>5</v>
      </c>
      <c r="I7" s="37" t="s">
        <v>6</v>
      </c>
      <c r="J7" s="37" t="s">
        <v>7</v>
      </c>
      <c r="K7" s="37" t="s">
        <v>28</v>
      </c>
      <c r="L7" s="37" t="s">
        <v>28</v>
      </c>
      <c r="M7" s="37" t="s">
        <v>29</v>
      </c>
      <c r="N7" s="36"/>
    </row>
    <row r="8" spans="1:14" ht="14.25" customHeight="1">
      <c r="A8" s="36"/>
      <c r="B8" s="37">
        <v>1</v>
      </c>
      <c r="C8" s="38" t="str">
        <f ca="1">IFERROR(__xludf.DUMMYFUNCTION("VLOOKUP($B8,'入力シート'!$D$6:$L$37,COLUMN()-1)"),"")</f>
        <v/>
      </c>
      <c r="D8" s="39">
        <f>VLOOKUP($B8,入力シート!$D$6:$L$37,COLUMN()-1)</f>
        <v>0</v>
      </c>
      <c r="E8" s="39">
        <f>VLOOKUP($B8,入力シート!$D$6:$L$37,COLUMN()-1)</f>
        <v>0</v>
      </c>
      <c r="F8" s="39">
        <f>VLOOKUP($B8,入力シート!$D$6:$L$37,COLUMN()-1)</f>
        <v>0</v>
      </c>
      <c r="G8" s="39" t="str">
        <f ca="1">IFERROR(__xludf.DUMMYFUNCTION("VLOOKUP($B8,'入力シート'!$D$6:$L$37,COLUMN()-1)"),"")</f>
        <v/>
      </c>
      <c r="H8" s="39">
        <f>VLOOKUP($B8,入力シート!$D$6:$L$37,COLUMN()-1)</f>
        <v>0</v>
      </c>
      <c r="I8" s="39">
        <f>VLOOKUP($B8,入力シート!$D$6:$L$37,COLUMN()-1)</f>
        <v>0</v>
      </c>
      <c r="J8" s="39">
        <f>VLOOKUP($B8,入力シート!$D$6:$L$37,COLUMN()-1)</f>
        <v>0</v>
      </c>
      <c r="K8" s="40">
        <f>IF(D8="","",入力シート!$D$2)</f>
        <v>0</v>
      </c>
      <c r="L8" s="40">
        <f>IF(H8="","",入力シート!$D$2)</f>
        <v>0</v>
      </c>
      <c r="M8" s="38"/>
      <c r="N8" s="36"/>
    </row>
    <row r="9" spans="1:14" ht="14.25" customHeight="1">
      <c r="A9" s="36"/>
      <c r="B9" s="37">
        <v>2</v>
      </c>
      <c r="C9" s="38"/>
      <c r="D9" s="39">
        <f>VLOOKUP($B9,入力シート!$D$6:$L$37,COLUMN()-1)</f>
        <v>0</v>
      </c>
      <c r="E9" s="39">
        <f>VLOOKUP($B9,入力シート!$D$6:$L$37,COLUMN()-1)</f>
        <v>0</v>
      </c>
      <c r="F9" s="39">
        <f>VLOOKUP($B9,入力シート!$D$6:$L$37,COLUMN()-1)</f>
        <v>0</v>
      </c>
      <c r="G9" s="39" t="str">
        <f ca="1">IFERROR(__xludf.DUMMYFUNCTION("VLOOKUP($B9,'入力シート'!$D$6:$L$37,COLUMN()-1)"),"")</f>
        <v/>
      </c>
      <c r="H9" s="39">
        <f>VLOOKUP($B9,入力シート!$D$6:$L$37,COLUMN()-1)</f>
        <v>0</v>
      </c>
      <c r="I9" s="39">
        <f>VLOOKUP($B9,入力シート!$D$6:$L$37,COLUMN()-1)</f>
        <v>0</v>
      </c>
      <c r="J9" s="39">
        <f>VLOOKUP($B9,入力シート!$D$6:$L$37,COLUMN()-1)</f>
        <v>0</v>
      </c>
      <c r="K9" s="40">
        <f>IF(D9="","",入力シート!$D$2)</f>
        <v>0</v>
      </c>
      <c r="L9" s="40">
        <f>IF(H9="","",入力シート!$D$2)</f>
        <v>0</v>
      </c>
      <c r="M9" s="38"/>
      <c r="N9" s="36"/>
    </row>
    <row r="10" spans="1:14" ht="14.25" customHeight="1">
      <c r="A10" s="36"/>
      <c r="B10" s="37">
        <v>3</v>
      </c>
      <c r="C10" s="38"/>
      <c r="D10" s="39">
        <f>VLOOKUP($B10,入力シート!$D$6:$L$37,COLUMN()-1)</f>
        <v>0</v>
      </c>
      <c r="E10" s="39">
        <f>VLOOKUP($B10,入力シート!$D$6:$L$37,COLUMN()-1)</f>
        <v>0</v>
      </c>
      <c r="F10" s="39">
        <f>VLOOKUP($B10,入力シート!$D$6:$L$37,COLUMN()-1)</f>
        <v>0</v>
      </c>
      <c r="G10" s="39" t="str">
        <f ca="1">IFERROR(__xludf.DUMMYFUNCTION("VLOOKUP($B10,'入力シート'!$D$6:$L$37,COLUMN()-1)"),"")</f>
        <v/>
      </c>
      <c r="H10" s="39">
        <f>VLOOKUP($B10,入力シート!$D$6:$L$37,COLUMN()-1)</f>
        <v>0</v>
      </c>
      <c r="I10" s="39">
        <f>VLOOKUP($B10,入力シート!$D$6:$L$37,COLUMN()-1)</f>
        <v>0</v>
      </c>
      <c r="J10" s="39">
        <f>VLOOKUP($B10,入力シート!$D$6:$L$37,COLUMN()-1)</f>
        <v>0</v>
      </c>
      <c r="K10" s="40">
        <f>IF(D10="","",入力シート!$D$2)</f>
        <v>0</v>
      </c>
      <c r="L10" s="40">
        <f>IF(H10="","",入力シート!$D$2)</f>
        <v>0</v>
      </c>
      <c r="M10" s="38"/>
      <c r="N10" s="36"/>
    </row>
    <row r="11" spans="1:14" ht="14.25" customHeight="1">
      <c r="A11" s="36"/>
      <c r="B11" s="37">
        <v>4</v>
      </c>
      <c r="C11" s="38"/>
      <c r="D11" s="39">
        <f>VLOOKUP($B11,入力シート!$D$6:$L$37,COLUMN()-1)</f>
        <v>0</v>
      </c>
      <c r="E11" s="39">
        <f>VLOOKUP($B11,入力シート!$D$6:$L$37,COLUMN()-1)</f>
        <v>0</v>
      </c>
      <c r="F11" s="39">
        <f>VLOOKUP($B11,入力シート!$D$6:$L$37,COLUMN()-1)</f>
        <v>0</v>
      </c>
      <c r="G11" s="39" t="str">
        <f ca="1">IFERROR(__xludf.DUMMYFUNCTION("VLOOKUP($B11,'入力シート'!$D$6:$L$37,COLUMN()-1)"),"")</f>
        <v/>
      </c>
      <c r="H11" s="39">
        <f>VLOOKUP($B11,入力シート!$D$6:$L$37,COLUMN()-1)</f>
        <v>0</v>
      </c>
      <c r="I11" s="39">
        <f>VLOOKUP($B11,入力シート!$D$6:$L$37,COLUMN()-1)</f>
        <v>0</v>
      </c>
      <c r="J11" s="39">
        <f>VLOOKUP($B11,入力シート!$D$6:$L$37,COLUMN()-1)</f>
        <v>0</v>
      </c>
      <c r="K11" s="40">
        <f>IF(D11="","",入力シート!$D$2)</f>
        <v>0</v>
      </c>
      <c r="L11" s="40">
        <f>IF(H11="","",入力シート!$D$2)</f>
        <v>0</v>
      </c>
      <c r="M11" s="38"/>
      <c r="N11" s="36"/>
    </row>
    <row r="12" spans="1:14" ht="14.25" customHeight="1">
      <c r="A12" s="36"/>
      <c r="B12" s="37">
        <v>5</v>
      </c>
      <c r="C12" s="38"/>
      <c r="D12" s="39">
        <f>VLOOKUP($B12,入力シート!$D$6:$L$37,COLUMN()-1)</f>
        <v>0</v>
      </c>
      <c r="E12" s="39">
        <f>VLOOKUP($B12,入力シート!$D$6:$L$37,COLUMN()-1)</f>
        <v>0</v>
      </c>
      <c r="F12" s="39">
        <f>VLOOKUP($B12,入力シート!$D$6:$L$37,COLUMN()-1)</f>
        <v>0</v>
      </c>
      <c r="G12" s="39" t="str">
        <f ca="1">IFERROR(__xludf.DUMMYFUNCTION("VLOOKUP($B12,'入力シート'!$D$6:$L$37,COLUMN()-1)"),"")</f>
        <v/>
      </c>
      <c r="H12" s="39">
        <f>VLOOKUP($B12,入力シート!$D$6:$L$37,COLUMN()-1)</f>
        <v>0</v>
      </c>
      <c r="I12" s="39">
        <f>VLOOKUP($B12,入力シート!$D$6:$L$37,COLUMN()-1)</f>
        <v>0</v>
      </c>
      <c r="J12" s="39">
        <f>VLOOKUP($B12,入力シート!$D$6:$L$37,COLUMN()-1)</f>
        <v>0</v>
      </c>
      <c r="K12" s="40">
        <f>IF(D12="","",入力シート!$D$2)</f>
        <v>0</v>
      </c>
      <c r="L12" s="40">
        <f>IF(H12="","",入力シート!$D$2)</f>
        <v>0</v>
      </c>
      <c r="M12" s="38"/>
      <c r="N12" s="36"/>
    </row>
    <row r="13" spans="1:14" ht="14.25" customHeight="1">
      <c r="A13" s="36"/>
      <c r="B13" s="37">
        <v>6</v>
      </c>
      <c r="C13" s="38"/>
      <c r="D13" s="39">
        <f>VLOOKUP($B13,入力シート!$D$6:$L$37,COLUMN()-1)</f>
        <v>0</v>
      </c>
      <c r="E13" s="39">
        <f>VLOOKUP($B13,入力シート!$D$6:$L$37,COLUMN()-1)</f>
        <v>0</v>
      </c>
      <c r="F13" s="39">
        <f>VLOOKUP($B13,入力シート!$D$6:$L$37,COLUMN()-1)</f>
        <v>0</v>
      </c>
      <c r="G13" s="39" t="str">
        <f ca="1">IFERROR(__xludf.DUMMYFUNCTION("VLOOKUP($B13,'入力シート'!$D$6:$L$37,COLUMN()-1)"),"")</f>
        <v/>
      </c>
      <c r="H13" s="39">
        <f>VLOOKUP($B13,入力シート!$D$6:$L$37,COLUMN()-1)</f>
        <v>0</v>
      </c>
      <c r="I13" s="39">
        <f>VLOOKUP($B13,入力シート!$D$6:$L$37,COLUMN()-1)</f>
        <v>0</v>
      </c>
      <c r="J13" s="39">
        <f>VLOOKUP($B13,入力シート!$D$6:$L$37,COLUMN()-1)</f>
        <v>0</v>
      </c>
      <c r="K13" s="40">
        <f>IF(D13="","",入力シート!$D$2)</f>
        <v>0</v>
      </c>
      <c r="L13" s="40">
        <f>IF(H13="","",入力シート!$D$2)</f>
        <v>0</v>
      </c>
      <c r="M13" s="38"/>
      <c r="N13" s="36"/>
    </row>
    <row r="14" spans="1:14" ht="14.25" customHeight="1">
      <c r="A14" s="36"/>
      <c r="B14" s="37">
        <v>7</v>
      </c>
      <c r="C14" s="38"/>
      <c r="D14" s="39">
        <f>VLOOKUP($B14,入力シート!$D$6:$L$37,COLUMN()-1)</f>
        <v>0</v>
      </c>
      <c r="E14" s="39">
        <f>VLOOKUP($B14,入力シート!$D$6:$L$37,COLUMN()-1)</f>
        <v>0</v>
      </c>
      <c r="F14" s="39">
        <f>VLOOKUP($B14,入力シート!$D$6:$L$37,COLUMN()-1)</f>
        <v>0</v>
      </c>
      <c r="G14" s="39" t="str">
        <f ca="1">IFERROR(__xludf.DUMMYFUNCTION("VLOOKUP($B14,'入力シート'!$D$6:$L$37,COLUMN()-1)"),"")</f>
        <v/>
      </c>
      <c r="H14" s="39">
        <f>VLOOKUP($B14,入力シート!$D$6:$L$37,COLUMN()-1)</f>
        <v>0</v>
      </c>
      <c r="I14" s="39">
        <f>VLOOKUP($B14,入力シート!$D$6:$L$37,COLUMN()-1)</f>
        <v>0</v>
      </c>
      <c r="J14" s="39">
        <f>VLOOKUP($B14,入力シート!$D$6:$L$37,COLUMN()-1)</f>
        <v>0</v>
      </c>
      <c r="K14" s="40">
        <f>IF(D14="","",入力シート!$D$2)</f>
        <v>0</v>
      </c>
      <c r="L14" s="40">
        <f>IF(H14="","",入力シート!$D$2)</f>
        <v>0</v>
      </c>
      <c r="M14" s="38"/>
      <c r="N14" s="36"/>
    </row>
    <row r="15" spans="1:14" ht="14.25" customHeight="1">
      <c r="A15" s="36"/>
      <c r="B15" s="37">
        <v>8</v>
      </c>
      <c r="C15" s="38"/>
      <c r="D15" s="39">
        <f>VLOOKUP($B15,入力シート!$D$6:$L$37,COLUMN()-1)</f>
        <v>0</v>
      </c>
      <c r="E15" s="39">
        <f>VLOOKUP($B15,入力シート!$D$6:$L$37,COLUMN()-1)</f>
        <v>0</v>
      </c>
      <c r="F15" s="39">
        <f>VLOOKUP($B15,入力シート!$D$6:$L$37,COLUMN()-1)</f>
        <v>0</v>
      </c>
      <c r="G15" s="39" t="str">
        <f ca="1">IFERROR(__xludf.DUMMYFUNCTION("VLOOKUP($B15,'入力シート'!$D$6:$L$37,COLUMN()-1)"),"")</f>
        <v/>
      </c>
      <c r="H15" s="39">
        <f>VLOOKUP($B15,入力シート!$D$6:$L$37,COLUMN()-1)</f>
        <v>0</v>
      </c>
      <c r="I15" s="39">
        <f>VLOOKUP($B15,入力シート!$D$6:$L$37,COLUMN()-1)</f>
        <v>0</v>
      </c>
      <c r="J15" s="39">
        <f>VLOOKUP($B15,入力シート!$D$6:$L$37,COLUMN()-1)</f>
        <v>0</v>
      </c>
      <c r="K15" s="40">
        <f>IF(D15="","",入力シート!$D$2)</f>
        <v>0</v>
      </c>
      <c r="L15" s="40">
        <f>IF(H15="","",入力シート!$D$2)</f>
        <v>0</v>
      </c>
      <c r="M15" s="38"/>
      <c r="N15" s="36"/>
    </row>
    <row r="16" spans="1:14" ht="14.25" customHeight="1">
      <c r="A16" s="36"/>
      <c r="B16" s="37">
        <v>9</v>
      </c>
      <c r="C16" s="38"/>
      <c r="D16" s="39">
        <f>VLOOKUP($B16,入力シート!$D$6:$L$37,COLUMN()-1)</f>
        <v>0</v>
      </c>
      <c r="E16" s="39">
        <f>VLOOKUP($B16,入力シート!$D$6:$L$37,COLUMN()-1)</f>
        <v>0</v>
      </c>
      <c r="F16" s="39">
        <f>VLOOKUP($B16,入力シート!$D$6:$L$37,COLUMN()-1)</f>
        <v>0</v>
      </c>
      <c r="G16" s="39" t="str">
        <f ca="1">IFERROR(__xludf.DUMMYFUNCTION("VLOOKUP($B16,'入力シート'!$D$6:$L$37,COLUMN()-1)"),"")</f>
        <v/>
      </c>
      <c r="H16" s="39">
        <f>VLOOKUP($B16,入力シート!$D$6:$L$37,COLUMN()-1)</f>
        <v>0</v>
      </c>
      <c r="I16" s="39">
        <f>VLOOKUP($B16,入力シート!$D$6:$L$37,COLUMN()-1)</f>
        <v>0</v>
      </c>
      <c r="J16" s="39">
        <f>VLOOKUP($B16,入力シート!$D$6:$L$37,COLUMN()-1)</f>
        <v>0</v>
      </c>
      <c r="K16" s="40">
        <f>IF(D16="","",入力シート!$D$2)</f>
        <v>0</v>
      </c>
      <c r="L16" s="40">
        <f>IF(H16="","",入力シート!$D$2)</f>
        <v>0</v>
      </c>
      <c r="M16" s="38"/>
      <c r="N16" s="36"/>
    </row>
    <row r="17" spans="1:14" ht="14.25" customHeight="1">
      <c r="A17" s="36"/>
      <c r="B17" s="37">
        <v>10</v>
      </c>
      <c r="C17" s="38"/>
      <c r="D17" s="39">
        <f>VLOOKUP($B17,入力シート!$D$6:$L$37,COLUMN()-1)</f>
        <v>0</v>
      </c>
      <c r="E17" s="39">
        <f>VLOOKUP($B17,入力シート!$D$6:$L$37,COLUMN()-1)</f>
        <v>0</v>
      </c>
      <c r="F17" s="39">
        <f>VLOOKUP($B17,入力シート!$D$6:$L$37,COLUMN()-1)</f>
        <v>0</v>
      </c>
      <c r="G17" s="39" t="str">
        <f ca="1">IFERROR(__xludf.DUMMYFUNCTION("VLOOKUP($B17,'入力シート'!$D$6:$L$37,COLUMN()-1)"),"")</f>
        <v/>
      </c>
      <c r="H17" s="39">
        <f>VLOOKUP($B17,入力シート!$D$6:$L$37,COLUMN()-1)</f>
        <v>0</v>
      </c>
      <c r="I17" s="39">
        <f>VLOOKUP($B17,入力シート!$D$6:$L$37,COLUMN()-1)</f>
        <v>0</v>
      </c>
      <c r="J17" s="39">
        <f>VLOOKUP($B17,入力シート!$D$6:$L$37,COLUMN()-1)</f>
        <v>0</v>
      </c>
      <c r="K17" s="40">
        <f>IF(D17="","",入力シート!$D$2)</f>
        <v>0</v>
      </c>
      <c r="L17" s="40">
        <f>IF(H17="","",入力シート!$D$2)</f>
        <v>0</v>
      </c>
      <c r="M17" s="38"/>
      <c r="N17" s="36"/>
    </row>
    <row r="18" spans="1:14" ht="14.25" customHeight="1">
      <c r="A18" s="36"/>
      <c r="B18" s="37">
        <v>11</v>
      </c>
      <c r="C18" s="38"/>
      <c r="D18" s="39">
        <f>VLOOKUP($B18,入力シート!$D$6:$L$37,COLUMN()-1)</f>
        <v>0</v>
      </c>
      <c r="E18" s="39">
        <f>VLOOKUP($B18,入力シート!$D$6:$L$37,COLUMN()-1)</f>
        <v>0</v>
      </c>
      <c r="F18" s="39">
        <f>VLOOKUP($B18,入力シート!$D$6:$L$37,COLUMN()-1)</f>
        <v>0</v>
      </c>
      <c r="G18" s="39" t="str">
        <f ca="1">IFERROR(__xludf.DUMMYFUNCTION("VLOOKUP($B18,'入力シート'!$D$6:$L$37,COLUMN()-1)"),"")</f>
        <v/>
      </c>
      <c r="H18" s="39">
        <f>VLOOKUP($B18,入力シート!$D$6:$L$37,COLUMN()-1)</f>
        <v>0</v>
      </c>
      <c r="I18" s="39">
        <f>VLOOKUP($B18,入力シート!$D$6:$L$37,COLUMN()-1)</f>
        <v>0</v>
      </c>
      <c r="J18" s="39">
        <f>VLOOKUP($B18,入力シート!$D$6:$L$37,COLUMN()-1)</f>
        <v>0</v>
      </c>
      <c r="K18" s="40">
        <f>IF(D18="","",入力シート!$D$2)</f>
        <v>0</v>
      </c>
      <c r="L18" s="40">
        <f>IF(H18="","",入力シート!$D$2)</f>
        <v>0</v>
      </c>
      <c r="M18" s="38"/>
      <c r="N18" s="36"/>
    </row>
    <row r="19" spans="1:14" ht="14.25" customHeight="1">
      <c r="A19" s="36"/>
      <c r="B19" s="37">
        <v>12</v>
      </c>
      <c r="C19" s="38"/>
      <c r="D19" s="39">
        <f>VLOOKUP($B19,入力シート!$D$6:$L$37,COLUMN()-1)</f>
        <v>0</v>
      </c>
      <c r="E19" s="39">
        <f>VLOOKUP($B19,入力シート!$D$6:$L$37,COLUMN()-1)</f>
        <v>0</v>
      </c>
      <c r="F19" s="39">
        <f>VLOOKUP($B19,入力シート!$D$6:$L$37,COLUMN()-1)</f>
        <v>0</v>
      </c>
      <c r="G19" s="39" t="str">
        <f ca="1">IFERROR(__xludf.DUMMYFUNCTION("VLOOKUP($B19,'入力シート'!$D$6:$L$37,COLUMN()-1)"),"")</f>
        <v/>
      </c>
      <c r="H19" s="39">
        <f>VLOOKUP($B19,入力シート!$D$6:$L$37,COLUMN()-1)</f>
        <v>0</v>
      </c>
      <c r="I19" s="39">
        <f>VLOOKUP($B19,入力シート!$D$6:$L$37,COLUMN()-1)</f>
        <v>0</v>
      </c>
      <c r="J19" s="39">
        <f>VLOOKUP($B19,入力シート!$D$6:$L$37,COLUMN()-1)</f>
        <v>0</v>
      </c>
      <c r="K19" s="40">
        <f>IF(D19="","",入力シート!$D$2)</f>
        <v>0</v>
      </c>
      <c r="L19" s="40">
        <f>IF(H19="","",入力シート!$D$2)</f>
        <v>0</v>
      </c>
      <c r="M19" s="38"/>
      <c r="N19" s="36"/>
    </row>
    <row r="20" spans="1:14" ht="14.25" customHeight="1">
      <c r="A20" s="36"/>
      <c r="B20" s="37">
        <v>13</v>
      </c>
      <c r="C20" s="38"/>
      <c r="D20" s="39">
        <f>VLOOKUP($B20,入力シート!$D$6:$L$37,COLUMN()-1)</f>
        <v>0</v>
      </c>
      <c r="E20" s="39">
        <f>VLOOKUP($B20,入力シート!$D$6:$L$37,COLUMN()-1)</f>
        <v>0</v>
      </c>
      <c r="F20" s="39">
        <f>VLOOKUP($B20,入力シート!$D$6:$L$37,COLUMN()-1)</f>
        <v>0</v>
      </c>
      <c r="G20" s="39" t="str">
        <f ca="1">IFERROR(__xludf.DUMMYFUNCTION("VLOOKUP($B20,'入力シート'!$D$6:$L$37,COLUMN()-1)"),"")</f>
        <v/>
      </c>
      <c r="H20" s="39">
        <f>VLOOKUP($B20,入力シート!$D$6:$L$37,COLUMN()-1)</f>
        <v>0</v>
      </c>
      <c r="I20" s="39">
        <f>VLOOKUP($B20,入力シート!$D$6:$L$37,COLUMN()-1)</f>
        <v>0</v>
      </c>
      <c r="J20" s="39">
        <f>VLOOKUP($B20,入力シート!$D$6:$L$37,COLUMN()-1)</f>
        <v>0</v>
      </c>
      <c r="K20" s="40">
        <f>IF(D20="","",入力シート!$D$2)</f>
        <v>0</v>
      </c>
      <c r="L20" s="40">
        <f>IF(H20="","",入力シート!$D$2)</f>
        <v>0</v>
      </c>
      <c r="M20" s="38"/>
      <c r="N20" s="36"/>
    </row>
    <row r="21" spans="1:14" ht="14.25" customHeight="1">
      <c r="A21" s="36"/>
      <c r="B21" s="37">
        <v>14</v>
      </c>
      <c r="C21" s="38"/>
      <c r="D21" s="39">
        <f>VLOOKUP($B21,入力シート!$D$6:$L$37,COLUMN()-1)</f>
        <v>0</v>
      </c>
      <c r="E21" s="39">
        <f>VLOOKUP($B21,入力シート!$D$6:$L$37,COLUMN()-1)</f>
        <v>0</v>
      </c>
      <c r="F21" s="39">
        <f>VLOOKUP($B21,入力シート!$D$6:$L$37,COLUMN()-1)</f>
        <v>0</v>
      </c>
      <c r="G21" s="39" t="str">
        <f ca="1">IFERROR(__xludf.DUMMYFUNCTION("VLOOKUP($B21,'入力シート'!$D$6:$L$37,COLUMN()-1)"),"")</f>
        <v/>
      </c>
      <c r="H21" s="39">
        <f>VLOOKUP($B21,入力シート!$D$6:$L$37,COLUMN()-1)</f>
        <v>0</v>
      </c>
      <c r="I21" s="39">
        <f>VLOOKUP($B21,入力シート!$D$6:$L$37,COLUMN()-1)</f>
        <v>0</v>
      </c>
      <c r="J21" s="39">
        <f>VLOOKUP($B21,入力シート!$D$6:$L$37,COLUMN()-1)</f>
        <v>0</v>
      </c>
      <c r="K21" s="40">
        <f>IF(D21="","",入力シート!$D$2)</f>
        <v>0</v>
      </c>
      <c r="L21" s="40">
        <f>IF(H21="","",入力シート!$D$2)</f>
        <v>0</v>
      </c>
      <c r="M21" s="38"/>
      <c r="N21" s="36"/>
    </row>
    <row r="22" spans="1:14" ht="14.25" customHeight="1">
      <c r="A22" s="36"/>
      <c r="B22" s="37">
        <v>15</v>
      </c>
      <c r="C22" s="38"/>
      <c r="D22" s="39">
        <f>VLOOKUP($B22,入力シート!$D$6:$L$37,COLUMN()-1)</f>
        <v>0</v>
      </c>
      <c r="E22" s="39">
        <f>VLOOKUP($B22,入力シート!$D$6:$L$37,COLUMN()-1)</f>
        <v>0</v>
      </c>
      <c r="F22" s="39">
        <f>VLOOKUP($B22,入力シート!$D$6:$L$37,COLUMN()-1)</f>
        <v>0</v>
      </c>
      <c r="G22" s="39" t="str">
        <f ca="1">IFERROR(__xludf.DUMMYFUNCTION("VLOOKUP($B22,'入力シート'!$D$6:$L$37,COLUMN()-1)"),"")</f>
        <v/>
      </c>
      <c r="H22" s="39">
        <f>VLOOKUP($B22,入力シート!$D$6:$L$37,COLUMN()-1)</f>
        <v>0</v>
      </c>
      <c r="I22" s="39">
        <f>VLOOKUP($B22,入力シート!$D$6:$L$37,COLUMN()-1)</f>
        <v>0</v>
      </c>
      <c r="J22" s="39">
        <f>VLOOKUP($B22,入力シート!$D$6:$L$37,COLUMN()-1)</f>
        <v>0</v>
      </c>
      <c r="K22" s="40">
        <f>IF(D22="","",入力シート!$D$2)</f>
        <v>0</v>
      </c>
      <c r="L22" s="40">
        <f>IF(H22="","",入力シート!$D$2)</f>
        <v>0</v>
      </c>
      <c r="M22" s="38"/>
      <c r="N22" s="36"/>
    </row>
    <row r="23" spans="1:14" ht="14.25" customHeight="1">
      <c r="A23" s="36"/>
      <c r="B23" s="37">
        <v>16</v>
      </c>
      <c r="C23" s="38"/>
      <c r="D23" s="39">
        <f>VLOOKUP($B23,入力シート!$D$6:$L$37,COLUMN()-1)</f>
        <v>0</v>
      </c>
      <c r="E23" s="39">
        <f>VLOOKUP($B23,入力シート!$D$6:$L$37,COLUMN()-1)</f>
        <v>0</v>
      </c>
      <c r="F23" s="39">
        <f>VLOOKUP($B23,入力シート!$D$6:$L$37,COLUMN()-1)</f>
        <v>0</v>
      </c>
      <c r="G23" s="39" t="str">
        <f ca="1">IFERROR(__xludf.DUMMYFUNCTION("VLOOKUP($B23,'入力シート'!$D$6:$L$37,COLUMN()-1)"),"")</f>
        <v/>
      </c>
      <c r="H23" s="39">
        <f>VLOOKUP($B23,入力シート!$D$6:$L$37,COLUMN()-1)</f>
        <v>0</v>
      </c>
      <c r="I23" s="39">
        <f>VLOOKUP($B23,入力シート!$D$6:$L$37,COLUMN()-1)</f>
        <v>0</v>
      </c>
      <c r="J23" s="39">
        <f>VLOOKUP($B23,入力シート!$D$6:$L$37,COLUMN()-1)</f>
        <v>0</v>
      </c>
      <c r="K23" s="40">
        <f>IF(D23="","",入力シート!$D$2)</f>
        <v>0</v>
      </c>
      <c r="L23" s="40">
        <f>IF(H23="","",入力シート!$D$2)</f>
        <v>0</v>
      </c>
      <c r="M23" s="38"/>
      <c r="N23" s="36"/>
    </row>
    <row r="24" spans="1:14" ht="14.25" customHeight="1">
      <c r="A24" s="36"/>
      <c r="B24" s="37">
        <v>17</v>
      </c>
      <c r="C24" s="38"/>
      <c r="D24" s="39">
        <f>VLOOKUP($B24,入力シート!$D$6:$L$37,COLUMN()-1)</f>
        <v>0</v>
      </c>
      <c r="E24" s="39">
        <f>VLOOKUP($B24,入力シート!$D$6:$L$37,COLUMN()-1)</f>
        <v>0</v>
      </c>
      <c r="F24" s="39">
        <f>VLOOKUP($B24,入力シート!$D$6:$L$37,COLUMN()-1)</f>
        <v>0</v>
      </c>
      <c r="G24" s="39" t="str">
        <f ca="1">IFERROR(__xludf.DUMMYFUNCTION("VLOOKUP($B24,'入力シート'!$D$6:$L$37,COLUMN()-1)"),"")</f>
        <v/>
      </c>
      <c r="H24" s="39">
        <f>VLOOKUP($B24,入力シート!$D$6:$L$37,COLUMN()-1)</f>
        <v>0</v>
      </c>
      <c r="I24" s="39">
        <f>VLOOKUP($B24,入力シート!$D$6:$L$37,COLUMN()-1)</f>
        <v>0</v>
      </c>
      <c r="J24" s="39">
        <f>VLOOKUP($B24,入力シート!$D$6:$L$37,COLUMN()-1)</f>
        <v>0</v>
      </c>
      <c r="K24" s="40">
        <f>IF(D24="","",入力シート!$D$2)</f>
        <v>0</v>
      </c>
      <c r="L24" s="40">
        <f>IF(H24="","",入力シート!$D$2)</f>
        <v>0</v>
      </c>
      <c r="M24" s="38"/>
      <c r="N24" s="36"/>
    </row>
    <row r="25" spans="1:14" ht="14.25" customHeight="1">
      <c r="A25" s="36"/>
      <c r="B25" s="37">
        <v>18</v>
      </c>
      <c r="C25" s="38"/>
      <c r="D25" s="39">
        <f>VLOOKUP($B25,入力シート!$D$6:$L$37,COLUMN()-1)</f>
        <v>0</v>
      </c>
      <c r="E25" s="39">
        <f>VLOOKUP($B25,入力シート!$D$6:$L$37,COLUMN()-1)</f>
        <v>0</v>
      </c>
      <c r="F25" s="39">
        <f>VLOOKUP($B25,入力シート!$D$6:$L$37,COLUMN()-1)</f>
        <v>0</v>
      </c>
      <c r="G25" s="39" t="str">
        <f ca="1">IFERROR(__xludf.DUMMYFUNCTION("VLOOKUP($B25,'入力シート'!$D$6:$L$37,COLUMN()-1)"),"")</f>
        <v/>
      </c>
      <c r="H25" s="39">
        <f>VLOOKUP($B25,入力シート!$D$6:$L$37,COLUMN()-1)</f>
        <v>0</v>
      </c>
      <c r="I25" s="39">
        <f>VLOOKUP($B25,入力シート!$D$6:$L$37,COLUMN()-1)</f>
        <v>0</v>
      </c>
      <c r="J25" s="39">
        <f>VLOOKUP($B25,入力シート!$D$6:$L$37,COLUMN()-1)</f>
        <v>0</v>
      </c>
      <c r="K25" s="40">
        <f>IF(D25="","",入力シート!$D$2)</f>
        <v>0</v>
      </c>
      <c r="L25" s="40">
        <f>IF(H25="","",入力シート!$D$2)</f>
        <v>0</v>
      </c>
      <c r="M25" s="38"/>
      <c r="N25" s="36"/>
    </row>
    <row r="26" spans="1:14" ht="14.25" customHeight="1">
      <c r="A26" s="36"/>
      <c r="B26" s="37">
        <v>19</v>
      </c>
      <c r="C26" s="38"/>
      <c r="D26" s="39">
        <f>VLOOKUP($B26,入力シート!$D$6:$L$37,COLUMN()-1)</f>
        <v>0</v>
      </c>
      <c r="E26" s="39">
        <f>VLOOKUP($B26,入力シート!$D$6:$L$37,COLUMN()-1)</f>
        <v>0</v>
      </c>
      <c r="F26" s="39">
        <f>VLOOKUP($B26,入力シート!$D$6:$L$37,COLUMN()-1)</f>
        <v>0</v>
      </c>
      <c r="G26" s="39" t="str">
        <f ca="1">IFERROR(__xludf.DUMMYFUNCTION("VLOOKUP($B26,'入力シート'!$D$6:$L$37,COLUMN()-1)"),"")</f>
        <v/>
      </c>
      <c r="H26" s="39">
        <f>VLOOKUP($B26,入力シート!$D$6:$L$37,COLUMN()-1)</f>
        <v>0</v>
      </c>
      <c r="I26" s="39">
        <f>VLOOKUP($B26,入力シート!$D$6:$L$37,COLUMN()-1)</f>
        <v>0</v>
      </c>
      <c r="J26" s="39">
        <f>VLOOKUP($B26,入力シート!$D$6:$L$37,COLUMN()-1)</f>
        <v>0</v>
      </c>
      <c r="K26" s="40">
        <f>IF(D26="","",入力シート!$D$2)</f>
        <v>0</v>
      </c>
      <c r="L26" s="40">
        <f>IF(H26="","",入力シート!$D$2)</f>
        <v>0</v>
      </c>
      <c r="M26" s="38"/>
      <c r="N26" s="36"/>
    </row>
    <row r="27" spans="1:14" ht="14.25" customHeight="1">
      <c r="A27" s="36"/>
      <c r="B27" s="37">
        <v>20</v>
      </c>
      <c r="C27" s="38"/>
      <c r="D27" s="39">
        <f>VLOOKUP($B27,入力シート!$D$6:$L$37,COLUMN()-1)</f>
        <v>0</v>
      </c>
      <c r="E27" s="39">
        <f>VLOOKUP($B27,入力シート!$D$6:$L$37,COLUMN()-1)</f>
        <v>0</v>
      </c>
      <c r="F27" s="39">
        <f>VLOOKUP($B27,入力シート!$D$6:$L$37,COLUMN()-1)</f>
        <v>0</v>
      </c>
      <c r="G27" s="39" t="str">
        <f ca="1">IFERROR(__xludf.DUMMYFUNCTION("VLOOKUP($B27,'入力シート'!$D$6:$L$37,COLUMN()-1)"),"")</f>
        <v/>
      </c>
      <c r="H27" s="39">
        <f>VLOOKUP($B27,入力シート!$D$6:$L$37,COLUMN()-1)</f>
        <v>0</v>
      </c>
      <c r="I27" s="39">
        <f>VLOOKUP($B27,入力シート!$D$6:$L$37,COLUMN()-1)</f>
        <v>0</v>
      </c>
      <c r="J27" s="39">
        <f>VLOOKUP($B27,入力シート!$D$6:$L$37,COLUMN()-1)</f>
        <v>0</v>
      </c>
      <c r="K27" s="40">
        <f>IF(D27="","",入力シート!$D$2)</f>
        <v>0</v>
      </c>
      <c r="L27" s="40">
        <f>IF(H27="","",入力シート!$D$2)</f>
        <v>0</v>
      </c>
      <c r="M27" s="38"/>
      <c r="N27" s="36"/>
    </row>
    <row r="28" spans="1:14" ht="14.25" customHeight="1">
      <c r="A28" s="36"/>
      <c r="B28" s="37">
        <v>21</v>
      </c>
      <c r="C28" s="38"/>
      <c r="D28" s="39">
        <f>VLOOKUP($B28,入力シート!$D$6:$L$37,COLUMN()-1)</f>
        <v>0</v>
      </c>
      <c r="E28" s="39">
        <f>VLOOKUP($B28,入力シート!$D$6:$L$37,COLUMN()-1)</f>
        <v>0</v>
      </c>
      <c r="F28" s="39">
        <f>VLOOKUP($B28,入力シート!$D$6:$L$37,COLUMN()-1)</f>
        <v>0</v>
      </c>
      <c r="G28" s="39" t="str">
        <f ca="1">IFERROR(__xludf.DUMMYFUNCTION("VLOOKUP($B28,'入力シート'!$D$6:$L$37,COLUMN()-1)"),"")</f>
        <v/>
      </c>
      <c r="H28" s="39">
        <f>VLOOKUP($B28,入力シート!$D$6:$L$37,COLUMN()-1)</f>
        <v>0</v>
      </c>
      <c r="I28" s="39">
        <f>VLOOKUP($B28,入力シート!$D$6:$L$37,COLUMN()-1)</f>
        <v>0</v>
      </c>
      <c r="J28" s="39">
        <f>VLOOKUP($B28,入力シート!$D$6:$L$37,COLUMN()-1)</f>
        <v>0</v>
      </c>
      <c r="K28" s="40">
        <f>IF(D28="","",入力シート!$D$2)</f>
        <v>0</v>
      </c>
      <c r="L28" s="40">
        <f>IF(H28="","",入力シート!$D$2)</f>
        <v>0</v>
      </c>
      <c r="M28" s="38"/>
      <c r="N28" s="36"/>
    </row>
    <row r="29" spans="1:14" ht="14.25" customHeight="1">
      <c r="A29" s="36"/>
      <c r="B29" s="37">
        <v>22</v>
      </c>
      <c r="C29" s="38"/>
      <c r="D29" s="39">
        <f>VLOOKUP($B29,入力シート!$D$6:$L$37,COLUMN()-1)</f>
        <v>0</v>
      </c>
      <c r="E29" s="39">
        <f>VLOOKUP($B29,入力シート!$D$6:$L$37,COLUMN()-1)</f>
        <v>0</v>
      </c>
      <c r="F29" s="39">
        <f>VLOOKUP($B29,入力シート!$D$6:$L$37,COLUMN()-1)</f>
        <v>0</v>
      </c>
      <c r="G29" s="39" t="str">
        <f ca="1">IFERROR(__xludf.DUMMYFUNCTION("VLOOKUP($B29,'入力シート'!$D$6:$L$37,COLUMN()-1)"),"")</f>
        <v/>
      </c>
      <c r="H29" s="39">
        <f>VLOOKUP($B29,入力シート!$D$6:$L$37,COLUMN()-1)</f>
        <v>0</v>
      </c>
      <c r="I29" s="39">
        <f>VLOOKUP($B29,入力シート!$D$6:$L$37,COLUMN()-1)</f>
        <v>0</v>
      </c>
      <c r="J29" s="39">
        <f>VLOOKUP($B29,入力シート!$D$6:$L$37,COLUMN()-1)</f>
        <v>0</v>
      </c>
      <c r="K29" s="40">
        <f>IF(D29="","",入力シート!$D$2)</f>
        <v>0</v>
      </c>
      <c r="L29" s="40">
        <f>IF(H29="","",入力シート!$D$2)</f>
        <v>0</v>
      </c>
      <c r="M29" s="38"/>
      <c r="N29" s="36"/>
    </row>
    <row r="30" spans="1:14" ht="14.25" customHeight="1">
      <c r="A30" s="36"/>
      <c r="B30" s="37">
        <v>23</v>
      </c>
      <c r="C30" s="38"/>
      <c r="D30" s="39">
        <f>VLOOKUP($B30,入力シート!$D$6:$L$37,COLUMN()-1)</f>
        <v>0</v>
      </c>
      <c r="E30" s="39">
        <f>VLOOKUP($B30,入力シート!$D$6:$L$37,COLUMN()-1)</f>
        <v>0</v>
      </c>
      <c r="F30" s="39">
        <f>VLOOKUP($B30,入力シート!$D$6:$L$37,COLUMN()-1)</f>
        <v>0</v>
      </c>
      <c r="G30" s="39" t="str">
        <f ca="1">IFERROR(__xludf.DUMMYFUNCTION("VLOOKUP($B30,'入力シート'!$D$6:$L$37,COLUMN()-1)"),"")</f>
        <v/>
      </c>
      <c r="H30" s="39">
        <f>VLOOKUP($B30,入力シート!$D$6:$L$37,COLUMN()-1)</f>
        <v>0</v>
      </c>
      <c r="I30" s="39">
        <f>VLOOKUP($B30,入力シート!$D$6:$L$37,COLUMN()-1)</f>
        <v>0</v>
      </c>
      <c r="J30" s="39">
        <f>VLOOKUP($B30,入力シート!$D$6:$L$37,COLUMN()-1)</f>
        <v>0</v>
      </c>
      <c r="K30" s="40">
        <f>IF(D30="","",入力シート!$D$2)</f>
        <v>0</v>
      </c>
      <c r="L30" s="40">
        <f>IF(H30="","",入力シート!$D$2)</f>
        <v>0</v>
      </c>
      <c r="M30" s="38"/>
      <c r="N30" s="36"/>
    </row>
    <row r="31" spans="1:14" ht="14.25" customHeight="1">
      <c r="A31" s="36"/>
      <c r="B31" s="37">
        <v>24</v>
      </c>
      <c r="C31" s="38"/>
      <c r="D31" s="39">
        <f>VLOOKUP($B31,入力シート!$D$6:$L$37,COLUMN()-1)</f>
        <v>0</v>
      </c>
      <c r="E31" s="39">
        <f>VLOOKUP($B31,入力シート!$D$6:$L$37,COLUMN()-1)</f>
        <v>0</v>
      </c>
      <c r="F31" s="39">
        <f>VLOOKUP($B31,入力シート!$D$6:$L$37,COLUMN()-1)</f>
        <v>0</v>
      </c>
      <c r="G31" s="39" t="str">
        <f ca="1">IFERROR(__xludf.DUMMYFUNCTION("VLOOKUP($B31,'入力シート'!$D$6:$L$37,COLUMN()-1)"),"")</f>
        <v/>
      </c>
      <c r="H31" s="39">
        <f>VLOOKUP($B31,入力シート!$D$6:$L$37,COLUMN()-1)</f>
        <v>0</v>
      </c>
      <c r="I31" s="39">
        <f>VLOOKUP($B31,入力シート!$D$6:$L$37,COLUMN()-1)</f>
        <v>0</v>
      </c>
      <c r="J31" s="39">
        <f>VLOOKUP($B31,入力シート!$D$6:$L$37,COLUMN()-1)</f>
        <v>0</v>
      </c>
      <c r="K31" s="40">
        <f>IF(D31="","",入力シート!$D$2)</f>
        <v>0</v>
      </c>
      <c r="L31" s="40">
        <f>IF(H31="","",入力シート!$D$2)</f>
        <v>0</v>
      </c>
      <c r="M31" s="38"/>
      <c r="N31" s="36"/>
    </row>
    <row r="32" spans="1:14" ht="14.25" customHeight="1">
      <c r="A32" s="36"/>
      <c r="B32" s="37">
        <v>25</v>
      </c>
      <c r="C32" s="38"/>
      <c r="D32" s="39">
        <f>VLOOKUP($B32,入力シート!$D$6:$L$37,COLUMN()-1)</f>
        <v>0</v>
      </c>
      <c r="E32" s="39">
        <f>VLOOKUP($B32,入力シート!$D$6:$L$37,COLUMN()-1)</f>
        <v>0</v>
      </c>
      <c r="F32" s="39">
        <f>VLOOKUP($B32,入力シート!$D$6:$L$37,COLUMN()-1)</f>
        <v>0</v>
      </c>
      <c r="G32" s="39" t="str">
        <f ca="1">IFERROR(__xludf.DUMMYFUNCTION("VLOOKUP($B32,'入力シート'!$D$6:$L$37,COLUMN()-1)"),"")</f>
        <v/>
      </c>
      <c r="H32" s="39">
        <f>VLOOKUP($B32,入力シート!$D$6:$L$37,COLUMN()-1)</f>
        <v>0</v>
      </c>
      <c r="I32" s="39">
        <f>VLOOKUP($B32,入力シート!$D$6:$L$37,COLUMN()-1)</f>
        <v>0</v>
      </c>
      <c r="J32" s="39">
        <f>VLOOKUP($B32,入力シート!$D$6:$L$37,COLUMN()-1)</f>
        <v>0</v>
      </c>
      <c r="K32" s="40">
        <f>IF(D32="","",入力シート!$D$2)</f>
        <v>0</v>
      </c>
      <c r="L32" s="40">
        <f>IF(H32="","",入力シート!$D$2)</f>
        <v>0</v>
      </c>
      <c r="M32" s="38"/>
      <c r="N32" s="36"/>
    </row>
    <row r="33" spans="1:14" ht="14.25" customHeight="1">
      <c r="A33" s="36"/>
      <c r="B33" s="37">
        <v>26</v>
      </c>
      <c r="C33" s="38"/>
      <c r="D33" s="39">
        <f>VLOOKUP($B33,入力シート!$D$6:$L$37,COLUMN()-1)</f>
        <v>0</v>
      </c>
      <c r="E33" s="39">
        <f>VLOOKUP($B33,入力シート!$D$6:$L$37,COLUMN()-1)</f>
        <v>0</v>
      </c>
      <c r="F33" s="39">
        <f>VLOOKUP($B33,入力シート!$D$6:$L$37,COLUMN()-1)</f>
        <v>0</v>
      </c>
      <c r="G33" s="39" t="str">
        <f ca="1">IFERROR(__xludf.DUMMYFUNCTION("VLOOKUP($B33,'入力シート'!$D$6:$L$37,COLUMN()-1)"),"")</f>
        <v/>
      </c>
      <c r="H33" s="39">
        <f>VLOOKUP($B33,入力シート!$D$6:$L$37,COLUMN()-1)</f>
        <v>0</v>
      </c>
      <c r="I33" s="39">
        <f>VLOOKUP($B33,入力シート!$D$6:$L$37,COLUMN()-1)</f>
        <v>0</v>
      </c>
      <c r="J33" s="39">
        <f>VLOOKUP($B33,入力シート!$D$6:$L$37,COLUMN()-1)</f>
        <v>0</v>
      </c>
      <c r="K33" s="40">
        <f>IF(D33="","",入力シート!$D$2)</f>
        <v>0</v>
      </c>
      <c r="L33" s="40">
        <f>IF(H33="","",入力シート!$D$2)</f>
        <v>0</v>
      </c>
      <c r="M33" s="38"/>
      <c r="N33" s="36"/>
    </row>
    <row r="34" spans="1:14" ht="14.25" customHeight="1">
      <c r="A34" s="36"/>
      <c r="B34" s="37">
        <v>27</v>
      </c>
      <c r="C34" s="38"/>
      <c r="D34" s="39">
        <f>VLOOKUP($B34,入力シート!$D$6:$L$37,COLUMN()-1)</f>
        <v>0</v>
      </c>
      <c r="E34" s="39">
        <f>VLOOKUP($B34,入力シート!$D$6:$L$37,COLUMN()-1)</f>
        <v>0</v>
      </c>
      <c r="F34" s="39">
        <f>VLOOKUP($B34,入力シート!$D$6:$L$37,COLUMN()-1)</f>
        <v>0</v>
      </c>
      <c r="G34" s="39" t="str">
        <f ca="1">IFERROR(__xludf.DUMMYFUNCTION("VLOOKUP($B34,'入力シート'!$D$6:$L$37,COLUMN()-1)"),"")</f>
        <v/>
      </c>
      <c r="H34" s="39">
        <f>VLOOKUP($B34,入力シート!$D$6:$L$37,COLUMN()-1)</f>
        <v>0</v>
      </c>
      <c r="I34" s="39">
        <f>VLOOKUP($B34,入力シート!$D$6:$L$37,COLUMN()-1)</f>
        <v>0</v>
      </c>
      <c r="J34" s="39">
        <f>VLOOKUP($B34,入力シート!$D$6:$L$37,COLUMN()-1)</f>
        <v>0</v>
      </c>
      <c r="K34" s="40">
        <f>IF(D34="","",入力シート!$D$2)</f>
        <v>0</v>
      </c>
      <c r="L34" s="40">
        <f>IF(H34="","",入力シート!$D$2)</f>
        <v>0</v>
      </c>
      <c r="M34" s="38"/>
      <c r="N34" s="36"/>
    </row>
    <row r="35" spans="1:14" ht="14.25" customHeight="1">
      <c r="A35" s="36"/>
      <c r="B35" s="37">
        <v>28</v>
      </c>
      <c r="C35" s="38"/>
      <c r="D35" s="39">
        <f>VLOOKUP($B35,入力シート!$D$6:$L$37,COLUMN()-1)</f>
        <v>0</v>
      </c>
      <c r="E35" s="39">
        <f>VLOOKUP($B35,入力シート!$D$6:$L$37,COLUMN()-1)</f>
        <v>0</v>
      </c>
      <c r="F35" s="39">
        <f>VLOOKUP($B35,入力シート!$D$6:$L$37,COLUMN()-1)</f>
        <v>0</v>
      </c>
      <c r="G35" s="39" t="str">
        <f ca="1">IFERROR(__xludf.DUMMYFUNCTION("VLOOKUP($B35,'入力シート'!$D$6:$L$37,COLUMN()-1)"),"")</f>
        <v/>
      </c>
      <c r="H35" s="39">
        <f>VLOOKUP($B35,入力シート!$D$6:$L$37,COLUMN()-1)</f>
        <v>0</v>
      </c>
      <c r="I35" s="39">
        <f>VLOOKUP($B35,入力シート!$D$6:$L$37,COLUMN()-1)</f>
        <v>0</v>
      </c>
      <c r="J35" s="39">
        <f>VLOOKUP($B35,入力シート!$D$6:$L$37,COLUMN()-1)</f>
        <v>0</v>
      </c>
      <c r="K35" s="40">
        <f>IF(D35="","",入力シート!$D$2)</f>
        <v>0</v>
      </c>
      <c r="L35" s="40">
        <f>IF(H35="","",入力シート!$D$2)</f>
        <v>0</v>
      </c>
      <c r="M35" s="38"/>
      <c r="N35" s="36"/>
    </row>
    <row r="36" spans="1:14" ht="14.25" customHeight="1">
      <c r="A36" s="36"/>
      <c r="B36" s="37">
        <v>29</v>
      </c>
      <c r="C36" s="38"/>
      <c r="D36" s="39">
        <f>VLOOKUP($B36,入力シート!$D$6:$L$37,COLUMN()-1)</f>
        <v>0</v>
      </c>
      <c r="E36" s="39">
        <f>VLOOKUP($B36,入力シート!$D$6:$L$37,COLUMN()-1)</f>
        <v>0</v>
      </c>
      <c r="F36" s="39">
        <f>VLOOKUP($B36,入力シート!$D$6:$L$37,COLUMN()-1)</f>
        <v>0</v>
      </c>
      <c r="G36" s="39" t="str">
        <f ca="1">IFERROR(__xludf.DUMMYFUNCTION("VLOOKUP($B36,'入力シート'!$D$6:$L$37,COLUMN()-1)"),"")</f>
        <v/>
      </c>
      <c r="H36" s="39">
        <f>VLOOKUP($B36,入力シート!$D$6:$L$37,COLUMN()-1)</f>
        <v>0</v>
      </c>
      <c r="I36" s="39">
        <f>VLOOKUP($B36,入力シート!$D$6:$L$37,COLUMN()-1)</f>
        <v>0</v>
      </c>
      <c r="J36" s="39">
        <f>VLOOKUP($B36,入力シート!$D$6:$L$37,COLUMN()-1)</f>
        <v>0</v>
      </c>
      <c r="K36" s="40">
        <f>IF(D36="","",入力シート!$D$2)</f>
        <v>0</v>
      </c>
      <c r="L36" s="40">
        <f>IF(H36="","",入力シート!$D$2)</f>
        <v>0</v>
      </c>
      <c r="M36" s="38"/>
      <c r="N36" s="36"/>
    </row>
    <row r="37" spans="1:14" ht="14.25" customHeight="1">
      <c r="A37" s="36"/>
      <c r="B37" s="37">
        <v>30</v>
      </c>
      <c r="C37" s="38"/>
      <c r="D37" s="39">
        <f>VLOOKUP($B37,入力シート!$D$6:$L$37,COLUMN()-1)</f>
        <v>0</v>
      </c>
      <c r="E37" s="39">
        <f>VLOOKUP($B37,入力シート!$D$6:$L$37,COLUMN()-1)</f>
        <v>0</v>
      </c>
      <c r="F37" s="39">
        <f>VLOOKUP($B37,入力シート!$D$6:$L$37,COLUMN()-1)</f>
        <v>0</v>
      </c>
      <c r="G37" s="39" t="str">
        <f ca="1">IFERROR(__xludf.DUMMYFUNCTION("VLOOKUP($B37,'入力シート'!$D$6:$L$37,COLUMN()-1)"),"")</f>
        <v/>
      </c>
      <c r="H37" s="39">
        <f>VLOOKUP($B37,入力シート!$D$6:$L$37,COLUMN()-1)</f>
        <v>0</v>
      </c>
      <c r="I37" s="39">
        <f>VLOOKUP($B37,入力シート!$D$6:$L$37,COLUMN()-1)</f>
        <v>0</v>
      </c>
      <c r="J37" s="39">
        <f>VLOOKUP($B37,入力シート!$D$6:$L$37,COLUMN()-1)</f>
        <v>0</v>
      </c>
      <c r="K37" s="40">
        <f>IF(D37="","",入力シート!$D$2)</f>
        <v>0</v>
      </c>
      <c r="L37" s="40">
        <f>IF(H37="","",入力シート!$D$2)</f>
        <v>0</v>
      </c>
      <c r="M37" s="38"/>
      <c r="N37" s="36"/>
    </row>
    <row r="38" spans="1:14" ht="9.75" customHeight="1">
      <c r="A38" s="31"/>
      <c r="B38" s="31"/>
      <c r="C38" s="31"/>
      <c r="D38" s="31"/>
      <c r="E38" s="31"/>
      <c r="F38" s="31"/>
      <c r="G38" s="31"/>
      <c r="H38" s="31"/>
      <c r="I38" s="31"/>
      <c r="J38" s="31"/>
      <c r="K38" s="31"/>
      <c r="L38" s="31"/>
      <c r="M38" s="31"/>
      <c r="N38" s="31"/>
    </row>
    <row r="39" spans="1:14" ht="8.25" customHeight="1">
      <c r="A39" s="31"/>
      <c r="B39" s="31"/>
      <c r="C39" s="31"/>
      <c r="D39" s="31"/>
      <c r="E39" s="31"/>
      <c r="F39" s="31"/>
      <c r="G39" s="31"/>
      <c r="H39" s="31"/>
      <c r="I39" s="31"/>
      <c r="J39" s="31"/>
      <c r="K39" s="31"/>
      <c r="L39" s="31"/>
      <c r="M39" s="31"/>
      <c r="N39" s="31"/>
    </row>
    <row r="40" spans="1:14" ht="17.25" customHeight="1">
      <c r="A40" s="31"/>
      <c r="B40" s="111" t="s">
        <v>30</v>
      </c>
      <c r="C40" s="95"/>
      <c r="D40" s="95"/>
      <c r="E40" s="95"/>
      <c r="F40" s="95"/>
      <c r="G40" s="95"/>
      <c r="H40" s="95"/>
      <c r="I40" s="95"/>
      <c r="J40" s="95"/>
      <c r="K40" s="95"/>
      <c r="L40" s="95"/>
      <c r="M40" s="95"/>
      <c r="N40" s="31"/>
    </row>
    <row r="41" spans="1:14" ht="17.25" customHeight="1">
      <c r="A41" s="31"/>
      <c r="B41" s="34"/>
      <c r="C41" s="31"/>
      <c r="D41" s="32" t="s">
        <v>24</v>
      </c>
      <c r="E41" s="109" t="str">
        <f>IF(入力シート!G3="","",入力シート!G3)</f>
        <v/>
      </c>
      <c r="F41" s="110"/>
      <c r="G41" s="31"/>
      <c r="H41" s="32" t="s">
        <v>12</v>
      </c>
      <c r="I41" s="109">
        <f>入力シート!D4</f>
        <v>0</v>
      </c>
      <c r="J41" s="110"/>
      <c r="K41" s="32" t="s">
        <v>14</v>
      </c>
      <c r="L41" s="109">
        <f>入力シート!D5</f>
        <v>0</v>
      </c>
      <c r="M41" s="110"/>
      <c r="N41" s="31"/>
    </row>
    <row r="42" spans="1:14" ht="8.25" customHeight="1">
      <c r="A42" s="31"/>
      <c r="B42" s="34"/>
      <c r="C42" s="31"/>
      <c r="D42" s="31"/>
      <c r="E42" s="34"/>
      <c r="F42" s="31"/>
      <c r="G42" s="31"/>
      <c r="H42" s="31"/>
      <c r="I42" s="32"/>
      <c r="J42" s="32"/>
      <c r="K42" s="31"/>
      <c r="L42" s="31"/>
      <c r="M42" s="31"/>
      <c r="N42" s="31"/>
    </row>
    <row r="43" spans="1:14" ht="17.25" customHeight="1">
      <c r="A43" s="31"/>
      <c r="B43" s="34" t="s">
        <v>25</v>
      </c>
      <c r="C43" s="31"/>
      <c r="D43" s="33">
        <f>COUNTA(D46:D75)</f>
        <v>30</v>
      </c>
      <c r="E43" s="35" t="s">
        <v>26</v>
      </c>
      <c r="F43" s="31"/>
      <c r="G43" s="31"/>
      <c r="H43" s="31"/>
      <c r="J43" s="32"/>
      <c r="L43" s="31"/>
      <c r="M43" s="31"/>
      <c r="N43" s="31"/>
    </row>
    <row r="44" spans="1:14" ht="8.25" customHeight="1">
      <c r="A44" s="31"/>
      <c r="B44" s="31"/>
      <c r="C44" s="31"/>
      <c r="D44" s="31"/>
      <c r="E44" s="31"/>
      <c r="F44" s="31"/>
      <c r="G44" s="31"/>
      <c r="H44" s="31"/>
      <c r="I44" s="31"/>
      <c r="J44" s="31"/>
      <c r="K44" s="31"/>
      <c r="L44" s="31"/>
      <c r="M44" s="31"/>
      <c r="N44" s="31"/>
    </row>
    <row r="45" spans="1:14" ht="14.25" customHeight="1">
      <c r="A45" s="36"/>
      <c r="B45" s="37" t="s">
        <v>27</v>
      </c>
      <c r="C45" s="37"/>
      <c r="D45" s="37" t="s">
        <v>5</v>
      </c>
      <c r="E45" s="37" t="s">
        <v>6</v>
      </c>
      <c r="F45" s="37" t="s">
        <v>7</v>
      </c>
      <c r="G45" s="37"/>
      <c r="H45" s="37" t="s">
        <v>5</v>
      </c>
      <c r="I45" s="37" t="s">
        <v>6</v>
      </c>
      <c r="J45" s="37" t="s">
        <v>7</v>
      </c>
      <c r="K45" s="37" t="s">
        <v>28</v>
      </c>
      <c r="L45" s="37" t="s">
        <v>28</v>
      </c>
      <c r="M45" s="37" t="s">
        <v>29</v>
      </c>
      <c r="N45" s="36"/>
    </row>
    <row r="46" spans="1:14" ht="14.25" customHeight="1">
      <c r="A46" s="36"/>
      <c r="B46" s="37">
        <v>1</v>
      </c>
      <c r="C46" s="38" t="str">
        <f ca="1">IFERROR(__xludf.DUMMYFUNCTION("VLOOKUP($B46,'入力シート'!$D$6:$L$37,COLUMN()-1)"),"")</f>
        <v/>
      </c>
      <c r="D46" s="39">
        <f>VLOOKUP($B46,入力シート!$O$6:$W$37,COLUMN()-1)</f>
        <v>0</v>
      </c>
      <c r="E46" s="39">
        <f>VLOOKUP($B46,入力シート!$O$6:$W$37,COLUMN()-1)</f>
        <v>0</v>
      </c>
      <c r="F46" s="39">
        <f>VLOOKUP($B46,入力シート!$O$6:$W$37,COLUMN()-1)</f>
        <v>0</v>
      </c>
      <c r="G46" s="39" t="str">
        <f ca="1">IFERROR(__xludf.DUMMYFUNCTION("VLOOKUP($B46,'入力シート'!$O$6:$W$37,COLUMN()-1)"),"")</f>
        <v/>
      </c>
      <c r="H46" s="39">
        <f>VLOOKUP($B46,入力シート!$O$6:$W$37,COLUMN()-1)</f>
        <v>0</v>
      </c>
      <c r="I46" s="39">
        <f>VLOOKUP($B46,入力シート!$O$6:$W$37,COLUMN()-1)</f>
        <v>0</v>
      </c>
      <c r="J46" s="39">
        <f>VLOOKUP($B46,入力シート!$O$6:$W$37,COLUMN()-1)</f>
        <v>0</v>
      </c>
      <c r="K46" s="40">
        <f>IF(D46="","",入力シート!$D$2)</f>
        <v>0</v>
      </c>
      <c r="L46" s="40">
        <f>IF(H46="","",入力シート!$D$2)</f>
        <v>0</v>
      </c>
      <c r="M46" s="38"/>
      <c r="N46" s="36"/>
    </row>
    <row r="47" spans="1:14" ht="14.25" customHeight="1">
      <c r="A47" s="36"/>
      <c r="B47" s="37">
        <v>2</v>
      </c>
      <c r="C47" s="38"/>
      <c r="D47" s="39">
        <f>VLOOKUP($B47,入力シート!$O$6:$W$37,COLUMN()-1)</f>
        <v>0</v>
      </c>
      <c r="E47" s="39">
        <f>VLOOKUP($B47,入力シート!$O$6:$W$37,COLUMN()-1)</f>
        <v>0</v>
      </c>
      <c r="F47" s="39">
        <f>VLOOKUP($B47,入力シート!$O$6:$W$37,COLUMN()-1)</f>
        <v>0</v>
      </c>
      <c r="G47" s="39" t="str">
        <f ca="1">IFERROR(__xludf.DUMMYFUNCTION("VLOOKUP($B47,'入力シート'!$O$6:$W$37,COLUMN()-1)"),"")</f>
        <v/>
      </c>
      <c r="H47" s="39">
        <f>VLOOKUP($B47,入力シート!$O$6:$W$37,COLUMN()-1)</f>
        <v>0</v>
      </c>
      <c r="I47" s="39">
        <f>VLOOKUP($B47,入力シート!$O$6:$W$37,COLUMN()-1)</f>
        <v>0</v>
      </c>
      <c r="J47" s="39">
        <f>VLOOKUP($B47,入力シート!$O$6:$W$37,COLUMN()-1)</f>
        <v>0</v>
      </c>
      <c r="K47" s="40">
        <f>IF(D47="","",入力シート!$D$2)</f>
        <v>0</v>
      </c>
      <c r="L47" s="40">
        <f>IF(H47="","",入力シート!$D$2)</f>
        <v>0</v>
      </c>
      <c r="M47" s="38"/>
      <c r="N47" s="36"/>
    </row>
    <row r="48" spans="1:14" ht="14.25" customHeight="1">
      <c r="A48" s="36"/>
      <c r="B48" s="37">
        <v>3</v>
      </c>
      <c r="C48" s="38"/>
      <c r="D48" s="39">
        <f>VLOOKUP($B48,入力シート!$O$6:$W$37,COLUMN()-1)</f>
        <v>0</v>
      </c>
      <c r="E48" s="39">
        <f>VLOOKUP($B48,入力シート!$O$6:$W$37,COLUMN()-1)</f>
        <v>0</v>
      </c>
      <c r="F48" s="39">
        <f>VLOOKUP($B48,入力シート!$O$6:$W$37,COLUMN()-1)</f>
        <v>0</v>
      </c>
      <c r="G48" s="39" t="str">
        <f ca="1">IFERROR(__xludf.DUMMYFUNCTION("VLOOKUP($B48,'入力シート'!$O$6:$W$37,COLUMN()-1)"),"")</f>
        <v/>
      </c>
      <c r="H48" s="39">
        <f>VLOOKUP($B48,入力シート!$O$6:$W$37,COLUMN()-1)</f>
        <v>0</v>
      </c>
      <c r="I48" s="39">
        <f>VLOOKUP($B48,入力シート!$O$6:$W$37,COLUMN()-1)</f>
        <v>0</v>
      </c>
      <c r="J48" s="39">
        <f>VLOOKUP($B48,入力シート!$O$6:$W$37,COLUMN()-1)</f>
        <v>0</v>
      </c>
      <c r="K48" s="40">
        <f>IF(D48="","",入力シート!$D$2)</f>
        <v>0</v>
      </c>
      <c r="L48" s="40">
        <f>IF(H48="","",入力シート!$D$2)</f>
        <v>0</v>
      </c>
      <c r="M48" s="38"/>
      <c r="N48" s="36"/>
    </row>
    <row r="49" spans="1:14" ht="14.25" customHeight="1">
      <c r="A49" s="36"/>
      <c r="B49" s="37">
        <v>4</v>
      </c>
      <c r="C49" s="38"/>
      <c r="D49" s="39">
        <f>VLOOKUP($B49,入力シート!$O$6:$W$37,COLUMN()-1)</f>
        <v>0</v>
      </c>
      <c r="E49" s="39">
        <f>VLOOKUP($B49,入力シート!$O$6:$W$37,COLUMN()-1)</f>
        <v>0</v>
      </c>
      <c r="F49" s="39">
        <f>VLOOKUP($B49,入力シート!$O$6:$W$37,COLUMN()-1)</f>
        <v>0</v>
      </c>
      <c r="G49" s="39" t="str">
        <f ca="1">IFERROR(__xludf.DUMMYFUNCTION("VLOOKUP($B49,'入力シート'!$O$6:$W$37,COLUMN()-1)"),"")</f>
        <v/>
      </c>
      <c r="H49" s="39">
        <f>VLOOKUP($B49,入力シート!$O$6:$W$37,COLUMN()-1)</f>
        <v>0</v>
      </c>
      <c r="I49" s="39">
        <f>VLOOKUP($B49,入力シート!$O$6:$W$37,COLUMN()-1)</f>
        <v>0</v>
      </c>
      <c r="J49" s="39">
        <f>VLOOKUP($B49,入力シート!$O$6:$W$37,COLUMN()-1)</f>
        <v>0</v>
      </c>
      <c r="K49" s="40">
        <f>IF(D49="","",入力シート!$D$2)</f>
        <v>0</v>
      </c>
      <c r="L49" s="40">
        <f>IF(H49="","",入力シート!$D$2)</f>
        <v>0</v>
      </c>
      <c r="M49" s="38"/>
      <c r="N49" s="36"/>
    </row>
    <row r="50" spans="1:14" ht="14.25" customHeight="1">
      <c r="A50" s="36"/>
      <c r="B50" s="37">
        <v>5</v>
      </c>
      <c r="C50" s="38"/>
      <c r="D50" s="39">
        <f>VLOOKUP($B50,入力シート!$O$6:$W$37,COLUMN()-1)</f>
        <v>0</v>
      </c>
      <c r="E50" s="39">
        <f>VLOOKUP($B50,入力シート!$O$6:$W$37,COLUMN()-1)</f>
        <v>0</v>
      </c>
      <c r="F50" s="39">
        <f>VLOOKUP($B50,入力シート!$O$6:$W$37,COLUMN()-1)</f>
        <v>0</v>
      </c>
      <c r="G50" s="39" t="str">
        <f ca="1">IFERROR(__xludf.DUMMYFUNCTION("VLOOKUP($B50,'入力シート'!$O$6:$W$37,COLUMN()-1)"),"")</f>
        <v/>
      </c>
      <c r="H50" s="39">
        <f>VLOOKUP($B50,入力シート!$O$6:$W$37,COLUMN()-1)</f>
        <v>0</v>
      </c>
      <c r="I50" s="39">
        <f>VLOOKUP($B50,入力シート!$O$6:$W$37,COLUMN()-1)</f>
        <v>0</v>
      </c>
      <c r="J50" s="39">
        <f>VLOOKUP($B50,入力シート!$O$6:$W$37,COLUMN()-1)</f>
        <v>0</v>
      </c>
      <c r="K50" s="40">
        <f>IF(D50="","",入力シート!$D$2)</f>
        <v>0</v>
      </c>
      <c r="L50" s="40">
        <f>IF(H50="","",入力シート!$D$2)</f>
        <v>0</v>
      </c>
      <c r="M50" s="38"/>
      <c r="N50" s="36"/>
    </row>
    <row r="51" spans="1:14" ht="14.25" customHeight="1">
      <c r="A51" s="36"/>
      <c r="B51" s="37">
        <v>6</v>
      </c>
      <c r="C51" s="38"/>
      <c r="D51" s="39">
        <f>VLOOKUP($B51,入力シート!$O$6:$W$37,COLUMN()-1)</f>
        <v>0</v>
      </c>
      <c r="E51" s="39">
        <f>VLOOKUP($B51,入力シート!$O$6:$W$37,COLUMN()-1)</f>
        <v>0</v>
      </c>
      <c r="F51" s="39">
        <f>VLOOKUP($B51,入力シート!$O$6:$W$37,COLUMN()-1)</f>
        <v>0</v>
      </c>
      <c r="G51" s="39" t="str">
        <f ca="1">IFERROR(__xludf.DUMMYFUNCTION("VLOOKUP($B51,'入力シート'!$O$6:$W$37,COLUMN()-1)"),"")</f>
        <v/>
      </c>
      <c r="H51" s="39">
        <f>VLOOKUP($B51,入力シート!$O$6:$W$37,COLUMN()-1)</f>
        <v>0</v>
      </c>
      <c r="I51" s="39">
        <f>VLOOKUP($B51,入力シート!$O$6:$W$37,COLUMN()-1)</f>
        <v>0</v>
      </c>
      <c r="J51" s="39">
        <f>VLOOKUP($B51,入力シート!$O$6:$W$37,COLUMN()-1)</f>
        <v>0</v>
      </c>
      <c r="K51" s="40">
        <f>IF(D51="","",入力シート!$D$2)</f>
        <v>0</v>
      </c>
      <c r="L51" s="40">
        <f>IF(H51="","",入力シート!$D$2)</f>
        <v>0</v>
      </c>
      <c r="M51" s="38"/>
      <c r="N51" s="36"/>
    </row>
    <row r="52" spans="1:14" ht="14.25" customHeight="1">
      <c r="A52" s="36"/>
      <c r="B52" s="37">
        <v>7</v>
      </c>
      <c r="C52" s="38"/>
      <c r="D52" s="39">
        <f>VLOOKUP($B52,入力シート!$O$6:$W$37,COLUMN()-1)</f>
        <v>0</v>
      </c>
      <c r="E52" s="39">
        <f>VLOOKUP($B52,入力シート!$O$6:$W$37,COLUMN()-1)</f>
        <v>0</v>
      </c>
      <c r="F52" s="39">
        <f>VLOOKUP($B52,入力シート!$O$6:$W$37,COLUMN()-1)</f>
        <v>0</v>
      </c>
      <c r="G52" s="39" t="str">
        <f ca="1">IFERROR(__xludf.DUMMYFUNCTION("VLOOKUP($B52,'入力シート'!$O$6:$W$37,COLUMN()-1)"),"")</f>
        <v/>
      </c>
      <c r="H52" s="39">
        <f>VLOOKUP($B52,入力シート!$O$6:$W$37,COLUMN()-1)</f>
        <v>0</v>
      </c>
      <c r="I52" s="39">
        <f>VLOOKUP($B52,入力シート!$O$6:$W$37,COLUMN()-1)</f>
        <v>0</v>
      </c>
      <c r="J52" s="39">
        <f>VLOOKUP($B52,入力シート!$O$6:$W$37,COLUMN()-1)</f>
        <v>0</v>
      </c>
      <c r="K52" s="40">
        <f>IF(D52="","",入力シート!$D$2)</f>
        <v>0</v>
      </c>
      <c r="L52" s="40">
        <f>IF(H52="","",入力シート!$D$2)</f>
        <v>0</v>
      </c>
      <c r="M52" s="38"/>
      <c r="N52" s="36"/>
    </row>
    <row r="53" spans="1:14" ht="14.25" customHeight="1">
      <c r="A53" s="36"/>
      <c r="B53" s="37">
        <v>8</v>
      </c>
      <c r="C53" s="38"/>
      <c r="D53" s="39">
        <f>VLOOKUP($B53,入力シート!$O$6:$W$37,COLUMN()-1)</f>
        <v>0</v>
      </c>
      <c r="E53" s="39">
        <f>VLOOKUP($B53,入力シート!$O$6:$W$37,COLUMN()-1)</f>
        <v>0</v>
      </c>
      <c r="F53" s="39">
        <f>VLOOKUP($B53,入力シート!$O$6:$W$37,COLUMN()-1)</f>
        <v>0</v>
      </c>
      <c r="G53" s="39" t="str">
        <f ca="1">IFERROR(__xludf.DUMMYFUNCTION("VLOOKUP($B53,'入力シート'!$O$6:$W$37,COLUMN()-1)"),"")</f>
        <v/>
      </c>
      <c r="H53" s="39">
        <f>VLOOKUP($B53,入力シート!$O$6:$W$37,COLUMN()-1)</f>
        <v>0</v>
      </c>
      <c r="I53" s="39">
        <f>VLOOKUP($B53,入力シート!$O$6:$W$37,COLUMN()-1)</f>
        <v>0</v>
      </c>
      <c r="J53" s="39">
        <f>VLOOKUP($B53,入力シート!$O$6:$W$37,COLUMN()-1)</f>
        <v>0</v>
      </c>
      <c r="K53" s="40">
        <f>IF(D53="","",入力シート!$D$2)</f>
        <v>0</v>
      </c>
      <c r="L53" s="40">
        <f>IF(H53="","",入力シート!$D$2)</f>
        <v>0</v>
      </c>
      <c r="M53" s="38"/>
      <c r="N53" s="36"/>
    </row>
    <row r="54" spans="1:14" ht="14.25" customHeight="1">
      <c r="A54" s="36"/>
      <c r="B54" s="37">
        <v>9</v>
      </c>
      <c r="C54" s="38"/>
      <c r="D54" s="39">
        <f>VLOOKUP($B54,入力シート!$O$6:$W$37,COLUMN()-1)</f>
        <v>0</v>
      </c>
      <c r="E54" s="39">
        <f>VLOOKUP($B54,入力シート!$O$6:$W$37,COLUMN()-1)</f>
        <v>0</v>
      </c>
      <c r="F54" s="39">
        <f>VLOOKUP($B54,入力シート!$O$6:$W$37,COLUMN()-1)</f>
        <v>0</v>
      </c>
      <c r="G54" s="39" t="str">
        <f ca="1">IFERROR(__xludf.DUMMYFUNCTION("VLOOKUP($B54,'入力シート'!$O$6:$W$37,COLUMN()-1)"),"")</f>
        <v/>
      </c>
      <c r="H54" s="39">
        <f>VLOOKUP($B54,入力シート!$O$6:$W$37,COLUMN()-1)</f>
        <v>0</v>
      </c>
      <c r="I54" s="39">
        <f>VLOOKUP($B54,入力シート!$O$6:$W$37,COLUMN()-1)</f>
        <v>0</v>
      </c>
      <c r="J54" s="39">
        <f>VLOOKUP($B54,入力シート!$O$6:$W$37,COLUMN()-1)</f>
        <v>0</v>
      </c>
      <c r="K54" s="40">
        <f>IF(D54="","",入力シート!$D$2)</f>
        <v>0</v>
      </c>
      <c r="L54" s="40">
        <f>IF(H54="","",入力シート!$D$2)</f>
        <v>0</v>
      </c>
      <c r="M54" s="38"/>
      <c r="N54" s="36"/>
    </row>
    <row r="55" spans="1:14" ht="14.25" customHeight="1">
      <c r="A55" s="36"/>
      <c r="B55" s="37">
        <v>10</v>
      </c>
      <c r="C55" s="38"/>
      <c r="D55" s="39">
        <f>VLOOKUP($B55,入力シート!$O$6:$W$37,COLUMN()-1)</f>
        <v>0</v>
      </c>
      <c r="E55" s="39">
        <f>VLOOKUP($B55,入力シート!$O$6:$W$37,COLUMN()-1)</f>
        <v>0</v>
      </c>
      <c r="F55" s="39">
        <f>VLOOKUP($B55,入力シート!$O$6:$W$37,COLUMN()-1)</f>
        <v>0</v>
      </c>
      <c r="G55" s="39" t="str">
        <f ca="1">IFERROR(__xludf.DUMMYFUNCTION("VLOOKUP($B55,'入力シート'!$O$6:$W$37,COLUMN()-1)"),"")</f>
        <v/>
      </c>
      <c r="H55" s="39">
        <f>VLOOKUP($B55,入力シート!$O$6:$W$37,COLUMN()-1)</f>
        <v>0</v>
      </c>
      <c r="I55" s="39">
        <f>VLOOKUP($B55,入力シート!$O$6:$W$37,COLUMN()-1)</f>
        <v>0</v>
      </c>
      <c r="J55" s="39">
        <f>VLOOKUP($B55,入力シート!$O$6:$W$37,COLUMN()-1)</f>
        <v>0</v>
      </c>
      <c r="K55" s="40">
        <f>IF(D55="","",入力シート!$D$2)</f>
        <v>0</v>
      </c>
      <c r="L55" s="40">
        <f>IF(H55="","",入力シート!$D$2)</f>
        <v>0</v>
      </c>
      <c r="M55" s="38"/>
      <c r="N55" s="36"/>
    </row>
    <row r="56" spans="1:14" ht="14.25" customHeight="1">
      <c r="A56" s="36"/>
      <c r="B56" s="37">
        <v>11</v>
      </c>
      <c r="C56" s="38"/>
      <c r="D56" s="39">
        <f>VLOOKUP($B56,入力シート!$O$6:$W$37,COLUMN()-1)</f>
        <v>0</v>
      </c>
      <c r="E56" s="39">
        <f>VLOOKUP($B56,入力シート!$O$6:$W$37,COLUMN()-1)</f>
        <v>0</v>
      </c>
      <c r="F56" s="39">
        <f>VLOOKUP($B56,入力シート!$O$6:$W$37,COLUMN()-1)</f>
        <v>0</v>
      </c>
      <c r="G56" s="39" t="str">
        <f ca="1">IFERROR(__xludf.DUMMYFUNCTION("VLOOKUP($B56,'入力シート'!$O$6:$W$37,COLUMN()-1)"),"")</f>
        <v/>
      </c>
      <c r="H56" s="39">
        <f>VLOOKUP($B56,入力シート!$O$6:$W$37,COLUMN()-1)</f>
        <v>0</v>
      </c>
      <c r="I56" s="39">
        <f>VLOOKUP($B56,入力シート!$O$6:$W$37,COLUMN()-1)</f>
        <v>0</v>
      </c>
      <c r="J56" s="39">
        <f>VLOOKUP($B56,入力シート!$O$6:$W$37,COLUMN()-1)</f>
        <v>0</v>
      </c>
      <c r="K56" s="40">
        <f>IF(D56="","",入力シート!$D$2)</f>
        <v>0</v>
      </c>
      <c r="L56" s="40">
        <f>IF(H56="","",入力シート!$D$2)</f>
        <v>0</v>
      </c>
      <c r="M56" s="38"/>
      <c r="N56" s="36"/>
    </row>
    <row r="57" spans="1:14" ht="14.25" customHeight="1">
      <c r="A57" s="36"/>
      <c r="B57" s="37">
        <v>12</v>
      </c>
      <c r="C57" s="38"/>
      <c r="D57" s="39">
        <f>VLOOKUP($B57,入力シート!$O$6:$W$37,COLUMN()-1)</f>
        <v>0</v>
      </c>
      <c r="E57" s="39">
        <f>VLOOKUP($B57,入力シート!$O$6:$W$37,COLUMN()-1)</f>
        <v>0</v>
      </c>
      <c r="F57" s="39">
        <f>VLOOKUP($B57,入力シート!$O$6:$W$37,COLUMN()-1)</f>
        <v>0</v>
      </c>
      <c r="G57" s="39" t="str">
        <f ca="1">IFERROR(__xludf.DUMMYFUNCTION("VLOOKUP($B57,'入力シート'!$O$6:$W$37,COLUMN()-1)"),"")</f>
        <v/>
      </c>
      <c r="H57" s="39">
        <f>VLOOKUP($B57,入力シート!$O$6:$W$37,COLUMN()-1)</f>
        <v>0</v>
      </c>
      <c r="I57" s="39">
        <f>VLOOKUP($B57,入力シート!$O$6:$W$37,COLUMN()-1)</f>
        <v>0</v>
      </c>
      <c r="J57" s="39">
        <f>VLOOKUP($B57,入力シート!$O$6:$W$37,COLUMN()-1)</f>
        <v>0</v>
      </c>
      <c r="K57" s="40">
        <f>IF(D57="","",入力シート!$D$2)</f>
        <v>0</v>
      </c>
      <c r="L57" s="40">
        <f>IF(H57="","",入力シート!$D$2)</f>
        <v>0</v>
      </c>
      <c r="M57" s="38"/>
      <c r="N57" s="36"/>
    </row>
    <row r="58" spans="1:14" ht="14.25" customHeight="1">
      <c r="A58" s="36"/>
      <c r="B58" s="37">
        <v>13</v>
      </c>
      <c r="C58" s="38"/>
      <c r="D58" s="39">
        <f>VLOOKUP($B58,入力シート!$O$6:$W$37,COLUMN()-1)</f>
        <v>0</v>
      </c>
      <c r="E58" s="39">
        <f>VLOOKUP($B58,入力シート!$O$6:$W$37,COLUMN()-1)</f>
        <v>0</v>
      </c>
      <c r="F58" s="39">
        <f>VLOOKUP($B58,入力シート!$O$6:$W$37,COLUMN()-1)</f>
        <v>0</v>
      </c>
      <c r="G58" s="39" t="str">
        <f ca="1">IFERROR(__xludf.DUMMYFUNCTION("VLOOKUP($B58,'入力シート'!$O$6:$W$37,COLUMN()-1)"),"")</f>
        <v/>
      </c>
      <c r="H58" s="39">
        <f>VLOOKUP($B58,入力シート!$O$6:$W$37,COLUMN()-1)</f>
        <v>0</v>
      </c>
      <c r="I58" s="39">
        <f>VLOOKUP($B58,入力シート!$O$6:$W$37,COLUMN()-1)</f>
        <v>0</v>
      </c>
      <c r="J58" s="39">
        <f>VLOOKUP($B58,入力シート!$O$6:$W$37,COLUMN()-1)</f>
        <v>0</v>
      </c>
      <c r="K58" s="40">
        <f>IF(D58="","",入力シート!$D$2)</f>
        <v>0</v>
      </c>
      <c r="L58" s="40">
        <f>IF(H58="","",入力シート!$D$2)</f>
        <v>0</v>
      </c>
      <c r="M58" s="38"/>
      <c r="N58" s="36"/>
    </row>
    <row r="59" spans="1:14" ht="14.25" customHeight="1">
      <c r="A59" s="36"/>
      <c r="B59" s="37">
        <v>14</v>
      </c>
      <c r="C59" s="38"/>
      <c r="D59" s="39">
        <f>VLOOKUP($B59,入力シート!$O$6:$W$37,COLUMN()-1)</f>
        <v>0</v>
      </c>
      <c r="E59" s="39">
        <f>VLOOKUP($B59,入力シート!$O$6:$W$37,COLUMN()-1)</f>
        <v>0</v>
      </c>
      <c r="F59" s="39">
        <f>VLOOKUP($B59,入力シート!$O$6:$W$37,COLUMN()-1)</f>
        <v>0</v>
      </c>
      <c r="G59" s="39" t="str">
        <f ca="1">IFERROR(__xludf.DUMMYFUNCTION("VLOOKUP($B59,'入力シート'!$O$6:$W$37,COLUMN()-1)"),"")</f>
        <v/>
      </c>
      <c r="H59" s="39">
        <f>VLOOKUP($B59,入力シート!$O$6:$W$37,COLUMN()-1)</f>
        <v>0</v>
      </c>
      <c r="I59" s="39">
        <f>VLOOKUP($B59,入力シート!$O$6:$W$37,COLUMN()-1)</f>
        <v>0</v>
      </c>
      <c r="J59" s="39">
        <f>VLOOKUP($B59,入力シート!$O$6:$W$37,COLUMN()-1)</f>
        <v>0</v>
      </c>
      <c r="K59" s="40">
        <f>IF(D59="","",入力シート!$D$2)</f>
        <v>0</v>
      </c>
      <c r="L59" s="40">
        <f>IF(H59="","",入力シート!$D$2)</f>
        <v>0</v>
      </c>
      <c r="M59" s="38"/>
      <c r="N59" s="36"/>
    </row>
    <row r="60" spans="1:14" ht="14.25" customHeight="1">
      <c r="A60" s="36"/>
      <c r="B60" s="37">
        <v>15</v>
      </c>
      <c r="C60" s="38"/>
      <c r="D60" s="39">
        <f>VLOOKUP($B60,入力シート!$O$6:$W$37,COLUMN()-1)</f>
        <v>0</v>
      </c>
      <c r="E60" s="39">
        <f>VLOOKUP($B60,入力シート!$O$6:$W$37,COLUMN()-1)</f>
        <v>0</v>
      </c>
      <c r="F60" s="39">
        <f>VLOOKUP($B60,入力シート!$O$6:$W$37,COLUMN()-1)</f>
        <v>0</v>
      </c>
      <c r="G60" s="39" t="str">
        <f ca="1">IFERROR(__xludf.DUMMYFUNCTION("VLOOKUP($B60,'入力シート'!$O$6:$W$37,COLUMN()-1)"),"")</f>
        <v/>
      </c>
      <c r="H60" s="39">
        <f>VLOOKUP($B60,入力シート!$O$6:$W$37,COLUMN()-1)</f>
        <v>0</v>
      </c>
      <c r="I60" s="39">
        <f>VLOOKUP($B60,入力シート!$O$6:$W$37,COLUMN()-1)</f>
        <v>0</v>
      </c>
      <c r="J60" s="39">
        <f>VLOOKUP($B60,入力シート!$O$6:$W$37,COLUMN()-1)</f>
        <v>0</v>
      </c>
      <c r="K60" s="40">
        <f>IF(D60="","",入力シート!$D$2)</f>
        <v>0</v>
      </c>
      <c r="L60" s="40">
        <f>IF(H60="","",入力シート!$D$2)</f>
        <v>0</v>
      </c>
      <c r="M60" s="38"/>
      <c r="N60" s="36"/>
    </row>
    <row r="61" spans="1:14" ht="14.25" customHeight="1">
      <c r="A61" s="36"/>
      <c r="B61" s="37">
        <v>16</v>
      </c>
      <c r="C61" s="38"/>
      <c r="D61" s="39">
        <f>VLOOKUP($B61,入力シート!$O$6:$W$37,COLUMN()-1)</f>
        <v>0</v>
      </c>
      <c r="E61" s="39">
        <f>VLOOKUP($B61,入力シート!$O$6:$W$37,COLUMN()-1)</f>
        <v>0</v>
      </c>
      <c r="F61" s="39">
        <f>VLOOKUP($B61,入力シート!$O$6:$W$37,COLUMN()-1)</f>
        <v>0</v>
      </c>
      <c r="G61" s="39" t="str">
        <f ca="1">IFERROR(__xludf.DUMMYFUNCTION("VLOOKUP($B61,'入力シート'!$O$6:$W$37,COLUMN()-1)"),"")</f>
        <v/>
      </c>
      <c r="H61" s="39">
        <f>VLOOKUP($B61,入力シート!$O$6:$W$37,COLUMN()-1)</f>
        <v>0</v>
      </c>
      <c r="I61" s="39">
        <f>VLOOKUP($B61,入力シート!$O$6:$W$37,COLUMN()-1)</f>
        <v>0</v>
      </c>
      <c r="J61" s="39">
        <f>VLOOKUP($B61,入力シート!$O$6:$W$37,COLUMN()-1)</f>
        <v>0</v>
      </c>
      <c r="K61" s="40">
        <f>IF(D61="","",入力シート!$D$2)</f>
        <v>0</v>
      </c>
      <c r="L61" s="40">
        <f>IF(H61="","",入力シート!$D$2)</f>
        <v>0</v>
      </c>
      <c r="M61" s="38"/>
      <c r="N61" s="36"/>
    </row>
    <row r="62" spans="1:14" ht="14.25" customHeight="1">
      <c r="A62" s="36"/>
      <c r="B62" s="37">
        <v>17</v>
      </c>
      <c r="C62" s="38"/>
      <c r="D62" s="39">
        <f>VLOOKUP($B62,入力シート!$O$6:$W$37,COLUMN()-1)</f>
        <v>0</v>
      </c>
      <c r="E62" s="39">
        <f>VLOOKUP($B62,入力シート!$O$6:$W$37,COLUMN()-1)</f>
        <v>0</v>
      </c>
      <c r="F62" s="39">
        <f>VLOOKUP($B62,入力シート!$O$6:$W$37,COLUMN()-1)</f>
        <v>0</v>
      </c>
      <c r="G62" s="39" t="str">
        <f ca="1">IFERROR(__xludf.DUMMYFUNCTION("VLOOKUP($B62,'入力シート'!$O$6:$W$37,COLUMN()-1)"),"")</f>
        <v/>
      </c>
      <c r="H62" s="39">
        <f>VLOOKUP($B62,入力シート!$O$6:$W$37,COLUMN()-1)</f>
        <v>0</v>
      </c>
      <c r="I62" s="39">
        <f>VLOOKUP($B62,入力シート!$O$6:$W$37,COLUMN()-1)</f>
        <v>0</v>
      </c>
      <c r="J62" s="39">
        <f>VLOOKUP($B62,入力シート!$O$6:$W$37,COLUMN()-1)</f>
        <v>0</v>
      </c>
      <c r="K62" s="40">
        <f>IF(D62="","",入力シート!$D$2)</f>
        <v>0</v>
      </c>
      <c r="L62" s="40">
        <f>IF(H62="","",入力シート!$D$2)</f>
        <v>0</v>
      </c>
      <c r="M62" s="38"/>
      <c r="N62" s="36"/>
    </row>
    <row r="63" spans="1:14" ht="14.25" customHeight="1">
      <c r="A63" s="36"/>
      <c r="B63" s="37">
        <v>18</v>
      </c>
      <c r="C63" s="38"/>
      <c r="D63" s="39">
        <f>VLOOKUP($B63,入力シート!$O$6:$W$37,COLUMN()-1)</f>
        <v>0</v>
      </c>
      <c r="E63" s="39">
        <f>VLOOKUP($B63,入力シート!$O$6:$W$37,COLUMN()-1)</f>
        <v>0</v>
      </c>
      <c r="F63" s="39">
        <f>VLOOKUP($B63,入力シート!$O$6:$W$37,COLUMN()-1)</f>
        <v>0</v>
      </c>
      <c r="G63" s="39" t="str">
        <f ca="1">IFERROR(__xludf.DUMMYFUNCTION("VLOOKUP($B63,'入力シート'!$O$6:$W$37,COLUMN()-1)"),"")</f>
        <v/>
      </c>
      <c r="H63" s="39">
        <f>VLOOKUP($B63,入力シート!$O$6:$W$37,COLUMN()-1)</f>
        <v>0</v>
      </c>
      <c r="I63" s="39">
        <f>VLOOKUP($B63,入力シート!$O$6:$W$37,COLUMN()-1)</f>
        <v>0</v>
      </c>
      <c r="J63" s="39">
        <f>VLOOKUP($B63,入力シート!$O$6:$W$37,COLUMN()-1)</f>
        <v>0</v>
      </c>
      <c r="K63" s="40">
        <f>IF(D63="","",入力シート!$D$2)</f>
        <v>0</v>
      </c>
      <c r="L63" s="40">
        <f>IF(H63="","",入力シート!$D$2)</f>
        <v>0</v>
      </c>
      <c r="M63" s="38"/>
      <c r="N63" s="36"/>
    </row>
    <row r="64" spans="1:14" ht="14.25" customHeight="1">
      <c r="A64" s="36"/>
      <c r="B64" s="37">
        <v>19</v>
      </c>
      <c r="C64" s="38"/>
      <c r="D64" s="39">
        <f>VLOOKUP($B64,入力シート!$O$6:$W$37,COLUMN()-1)</f>
        <v>0</v>
      </c>
      <c r="E64" s="39">
        <f>VLOOKUP($B64,入力シート!$O$6:$W$37,COLUMN()-1)</f>
        <v>0</v>
      </c>
      <c r="F64" s="39">
        <f>VLOOKUP($B64,入力シート!$O$6:$W$37,COLUMN()-1)</f>
        <v>0</v>
      </c>
      <c r="G64" s="39" t="str">
        <f ca="1">IFERROR(__xludf.DUMMYFUNCTION("VLOOKUP($B64,'入力シート'!$O$6:$W$37,COLUMN()-1)"),"")</f>
        <v/>
      </c>
      <c r="H64" s="39">
        <f>VLOOKUP($B64,入力シート!$O$6:$W$37,COLUMN()-1)</f>
        <v>0</v>
      </c>
      <c r="I64" s="39">
        <f>VLOOKUP($B64,入力シート!$O$6:$W$37,COLUMN()-1)</f>
        <v>0</v>
      </c>
      <c r="J64" s="39">
        <f>VLOOKUP($B64,入力シート!$O$6:$W$37,COLUMN()-1)</f>
        <v>0</v>
      </c>
      <c r="K64" s="40">
        <f>IF(D64="","",入力シート!$D$2)</f>
        <v>0</v>
      </c>
      <c r="L64" s="40">
        <f>IF(H64="","",入力シート!$D$2)</f>
        <v>0</v>
      </c>
      <c r="M64" s="38"/>
      <c r="N64" s="36"/>
    </row>
    <row r="65" spans="1:14" ht="14.25" customHeight="1">
      <c r="A65" s="36"/>
      <c r="B65" s="37">
        <v>20</v>
      </c>
      <c r="C65" s="38"/>
      <c r="D65" s="39">
        <f>VLOOKUP($B65,入力シート!$O$6:$W$37,COLUMN()-1)</f>
        <v>0</v>
      </c>
      <c r="E65" s="39">
        <f>VLOOKUP($B65,入力シート!$O$6:$W$37,COLUMN()-1)</f>
        <v>0</v>
      </c>
      <c r="F65" s="39">
        <f>VLOOKUP($B65,入力シート!$O$6:$W$37,COLUMN()-1)</f>
        <v>0</v>
      </c>
      <c r="G65" s="39" t="str">
        <f ca="1">IFERROR(__xludf.DUMMYFUNCTION("VLOOKUP($B65,'入力シート'!$O$6:$W$37,COLUMN()-1)"),"")</f>
        <v/>
      </c>
      <c r="H65" s="39">
        <f>VLOOKUP($B65,入力シート!$O$6:$W$37,COLUMN()-1)</f>
        <v>0</v>
      </c>
      <c r="I65" s="39">
        <f>VLOOKUP($B65,入力シート!$O$6:$W$37,COLUMN()-1)</f>
        <v>0</v>
      </c>
      <c r="J65" s="39">
        <f>VLOOKUP($B65,入力シート!$O$6:$W$37,COLUMN()-1)</f>
        <v>0</v>
      </c>
      <c r="K65" s="40">
        <f>IF(D65="","",入力シート!$D$2)</f>
        <v>0</v>
      </c>
      <c r="L65" s="40">
        <f>IF(H65="","",入力シート!$D$2)</f>
        <v>0</v>
      </c>
      <c r="M65" s="38"/>
      <c r="N65" s="36"/>
    </row>
    <row r="66" spans="1:14" ht="14.25" customHeight="1">
      <c r="A66" s="36"/>
      <c r="B66" s="37">
        <v>21</v>
      </c>
      <c r="C66" s="38"/>
      <c r="D66" s="39">
        <f>VLOOKUP($B66,入力シート!$O$6:$W$37,COLUMN()-1)</f>
        <v>0</v>
      </c>
      <c r="E66" s="39">
        <f>VLOOKUP($B66,入力シート!$O$6:$W$37,COLUMN()-1)</f>
        <v>0</v>
      </c>
      <c r="F66" s="39">
        <f>VLOOKUP($B66,入力シート!$O$6:$W$37,COLUMN()-1)</f>
        <v>0</v>
      </c>
      <c r="G66" s="39" t="str">
        <f ca="1">IFERROR(__xludf.DUMMYFUNCTION("VLOOKUP($B66,'入力シート'!$O$6:$W$37,COLUMN()-1)"),"")</f>
        <v/>
      </c>
      <c r="H66" s="39">
        <f>VLOOKUP($B66,入力シート!$O$6:$W$37,COLUMN()-1)</f>
        <v>0</v>
      </c>
      <c r="I66" s="39">
        <f>VLOOKUP($B66,入力シート!$O$6:$W$37,COLUMN()-1)</f>
        <v>0</v>
      </c>
      <c r="J66" s="39">
        <f>VLOOKUP($B66,入力シート!$O$6:$W$37,COLUMN()-1)</f>
        <v>0</v>
      </c>
      <c r="K66" s="40">
        <f>IF(D66="","",入力シート!$D$2)</f>
        <v>0</v>
      </c>
      <c r="L66" s="40">
        <f>IF(H66="","",入力シート!$D$2)</f>
        <v>0</v>
      </c>
      <c r="M66" s="38"/>
      <c r="N66" s="36"/>
    </row>
    <row r="67" spans="1:14" ht="14.25" customHeight="1">
      <c r="A67" s="36"/>
      <c r="B67" s="37">
        <v>22</v>
      </c>
      <c r="C67" s="38"/>
      <c r="D67" s="39">
        <f>VLOOKUP($B67,入力シート!$O$6:$W$37,COLUMN()-1)</f>
        <v>0</v>
      </c>
      <c r="E67" s="39">
        <f>VLOOKUP($B67,入力シート!$O$6:$W$37,COLUMN()-1)</f>
        <v>0</v>
      </c>
      <c r="F67" s="39">
        <f>VLOOKUP($B67,入力シート!$O$6:$W$37,COLUMN()-1)</f>
        <v>0</v>
      </c>
      <c r="G67" s="39" t="str">
        <f ca="1">IFERROR(__xludf.DUMMYFUNCTION("VLOOKUP($B67,'入力シート'!$O$6:$W$37,COLUMN()-1)"),"")</f>
        <v/>
      </c>
      <c r="H67" s="39">
        <f>VLOOKUP($B67,入力シート!$O$6:$W$37,COLUMN()-1)</f>
        <v>0</v>
      </c>
      <c r="I67" s="39">
        <f>VLOOKUP($B67,入力シート!$O$6:$W$37,COLUMN()-1)</f>
        <v>0</v>
      </c>
      <c r="J67" s="39">
        <f>VLOOKUP($B67,入力シート!$O$6:$W$37,COLUMN()-1)</f>
        <v>0</v>
      </c>
      <c r="K67" s="40">
        <f>IF(D67="","",入力シート!$D$2)</f>
        <v>0</v>
      </c>
      <c r="L67" s="40">
        <f>IF(H67="","",入力シート!$D$2)</f>
        <v>0</v>
      </c>
      <c r="M67" s="38"/>
      <c r="N67" s="36"/>
    </row>
    <row r="68" spans="1:14" ht="14.25" customHeight="1">
      <c r="A68" s="36"/>
      <c r="B68" s="37">
        <v>23</v>
      </c>
      <c r="C68" s="38"/>
      <c r="D68" s="39">
        <f>VLOOKUP($B68,入力シート!$O$6:$W$37,COLUMN()-1)</f>
        <v>0</v>
      </c>
      <c r="E68" s="39">
        <f>VLOOKUP($B68,入力シート!$O$6:$W$37,COLUMN()-1)</f>
        <v>0</v>
      </c>
      <c r="F68" s="39">
        <f>VLOOKUP($B68,入力シート!$O$6:$W$37,COLUMN()-1)</f>
        <v>0</v>
      </c>
      <c r="G68" s="39" t="str">
        <f ca="1">IFERROR(__xludf.DUMMYFUNCTION("VLOOKUP($B68,'入力シート'!$O$6:$W$37,COLUMN()-1)"),"")</f>
        <v/>
      </c>
      <c r="H68" s="39">
        <f>VLOOKUP($B68,入力シート!$O$6:$W$37,COLUMN()-1)</f>
        <v>0</v>
      </c>
      <c r="I68" s="39">
        <f>VLOOKUP($B68,入力シート!$O$6:$W$37,COLUMN()-1)</f>
        <v>0</v>
      </c>
      <c r="J68" s="39">
        <f>VLOOKUP($B68,入力シート!$O$6:$W$37,COLUMN()-1)</f>
        <v>0</v>
      </c>
      <c r="K68" s="40">
        <f>IF(D68="","",入力シート!$D$2)</f>
        <v>0</v>
      </c>
      <c r="L68" s="40">
        <f>IF(H68="","",入力シート!$D$2)</f>
        <v>0</v>
      </c>
      <c r="M68" s="38"/>
      <c r="N68" s="36"/>
    </row>
    <row r="69" spans="1:14" ht="14.25" customHeight="1">
      <c r="A69" s="36"/>
      <c r="B69" s="37">
        <v>24</v>
      </c>
      <c r="C69" s="38"/>
      <c r="D69" s="39">
        <f>VLOOKUP($B69,入力シート!$O$6:$W$37,COLUMN()-1)</f>
        <v>0</v>
      </c>
      <c r="E69" s="39">
        <f>VLOOKUP($B69,入力シート!$O$6:$W$37,COLUMN()-1)</f>
        <v>0</v>
      </c>
      <c r="F69" s="39">
        <f>VLOOKUP($B69,入力シート!$O$6:$W$37,COLUMN()-1)</f>
        <v>0</v>
      </c>
      <c r="G69" s="39" t="str">
        <f ca="1">IFERROR(__xludf.DUMMYFUNCTION("VLOOKUP($B69,'入力シート'!$O$6:$W$37,COLUMN()-1)"),"")</f>
        <v/>
      </c>
      <c r="H69" s="39">
        <f>VLOOKUP($B69,入力シート!$O$6:$W$37,COLUMN()-1)</f>
        <v>0</v>
      </c>
      <c r="I69" s="39">
        <f>VLOOKUP($B69,入力シート!$O$6:$W$37,COLUMN()-1)</f>
        <v>0</v>
      </c>
      <c r="J69" s="39">
        <f>VLOOKUP($B69,入力シート!$O$6:$W$37,COLUMN()-1)</f>
        <v>0</v>
      </c>
      <c r="K69" s="40">
        <f>IF(D69="","",入力シート!$D$2)</f>
        <v>0</v>
      </c>
      <c r="L69" s="40">
        <f>IF(H69="","",入力シート!$D$2)</f>
        <v>0</v>
      </c>
      <c r="M69" s="38"/>
      <c r="N69" s="36"/>
    </row>
    <row r="70" spans="1:14" ht="14.25" customHeight="1">
      <c r="A70" s="36"/>
      <c r="B70" s="37">
        <v>25</v>
      </c>
      <c r="C70" s="38"/>
      <c r="D70" s="39">
        <f>VLOOKUP($B70,入力シート!$O$6:$W$37,COLUMN()-1)</f>
        <v>0</v>
      </c>
      <c r="E70" s="39">
        <f>VLOOKUP($B70,入力シート!$O$6:$W$37,COLUMN()-1)</f>
        <v>0</v>
      </c>
      <c r="F70" s="39">
        <f>VLOOKUP($B70,入力シート!$O$6:$W$37,COLUMN()-1)</f>
        <v>0</v>
      </c>
      <c r="G70" s="39" t="str">
        <f ca="1">IFERROR(__xludf.DUMMYFUNCTION("VLOOKUP($B70,'入力シート'!$O$6:$W$37,COLUMN()-1)"),"")</f>
        <v/>
      </c>
      <c r="H70" s="39">
        <f>VLOOKUP($B70,入力シート!$O$6:$W$37,COLUMN()-1)</f>
        <v>0</v>
      </c>
      <c r="I70" s="39">
        <f>VLOOKUP($B70,入力シート!$O$6:$W$37,COLUMN()-1)</f>
        <v>0</v>
      </c>
      <c r="J70" s="39">
        <f>VLOOKUP($B70,入力シート!$O$6:$W$37,COLUMN()-1)</f>
        <v>0</v>
      </c>
      <c r="K70" s="40">
        <f>IF(D70="","",入力シート!$D$2)</f>
        <v>0</v>
      </c>
      <c r="L70" s="40">
        <f>IF(H70="","",入力シート!$D$2)</f>
        <v>0</v>
      </c>
      <c r="M70" s="38"/>
      <c r="N70" s="36"/>
    </row>
    <row r="71" spans="1:14" ht="14.25" customHeight="1">
      <c r="A71" s="36"/>
      <c r="B71" s="37">
        <v>26</v>
      </c>
      <c r="C71" s="38"/>
      <c r="D71" s="39">
        <f>VLOOKUP($B71,入力シート!$O$6:$W$37,COLUMN()-1)</f>
        <v>0</v>
      </c>
      <c r="E71" s="39">
        <f>VLOOKUP($B71,入力シート!$O$6:$W$37,COLUMN()-1)</f>
        <v>0</v>
      </c>
      <c r="F71" s="39">
        <f>VLOOKUP($B71,入力シート!$O$6:$W$37,COLUMN()-1)</f>
        <v>0</v>
      </c>
      <c r="G71" s="39" t="str">
        <f ca="1">IFERROR(__xludf.DUMMYFUNCTION("VLOOKUP($B71,'入力シート'!$O$6:$W$37,COLUMN()-1)"),"")</f>
        <v/>
      </c>
      <c r="H71" s="39">
        <f>VLOOKUP($B71,入力シート!$O$6:$W$37,COLUMN()-1)</f>
        <v>0</v>
      </c>
      <c r="I71" s="39">
        <f>VLOOKUP($B71,入力シート!$O$6:$W$37,COLUMN()-1)</f>
        <v>0</v>
      </c>
      <c r="J71" s="39">
        <f>VLOOKUP($B71,入力シート!$O$6:$W$37,COLUMN()-1)</f>
        <v>0</v>
      </c>
      <c r="K71" s="40">
        <f>IF(D71="","",入力シート!$D$2)</f>
        <v>0</v>
      </c>
      <c r="L71" s="40">
        <f>IF(H71="","",入力シート!$D$2)</f>
        <v>0</v>
      </c>
      <c r="M71" s="38"/>
      <c r="N71" s="36"/>
    </row>
    <row r="72" spans="1:14" ht="14.25" customHeight="1">
      <c r="A72" s="36"/>
      <c r="B72" s="37">
        <v>27</v>
      </c>
      <c r="C72" s="38"/>
      <c r="D72" s="39">
        <f>VLOOKUP($B72,入力シート!$O$6:$W$37,COLUMN()-1)</f>
        <v>0</v>
      </c>
      <c r="E72" s="39">
        <f>VLOOKUP($B72,入力シート!$O$6:$W$37,COLUMN()-1)</f>
        <v>0</v>
      </c>
      <c r="F72" s="39">
        <f>VLOOKUP($B72,入力シート!$O$6:$W$37,COLUMN()-1)</f>
        <v>0</v>
      </c>
      <c r="G72" s="39" t="str">
        <f ca="1">IFERROR(__xludf.DUMMYFUNCTION("VLOOKUP($B72,'入力シート'!$O$6:$W$37,COLUMN()-1)"),"")</f>
        <v/>
      </c>
      <c r="H72" s="39">
        <f>VLOOKUP($B72,入力シート!$O$6:$W$37,COLUMN()-1)</f>
        <v>0</v>
      </c>
      <c r="I72" s="39">
        <f>VLOOKUP($B72,入力シート!$O$6:$W$37,COLUMN()-1)</f>
        <v>0</v>
      </c>
      <c r="J72" s="39">
        <f>VLOOKUP($B72,入力シート!$O$6:$W$37,COLUMN()-1)</f>
        <v>0</v>
      </c>
      <c r="K72" s="40">
        <f>IF(D72="","",入力シート!$D$2)</f>
        <v>0</v>
      </c>
      <c r="L72" s="40">
        <f>IF(H72="","",入力シート!$D$2)</f>
        <v>0</v>
      </c>
      <c r="M72" s="38"/>
      <c r="N72" s="36"/>
    </row>
    <row r="73" spans="1:14" ht="14.25" customHeight="1">
      <c r="A73" s="36"/>
      <c r="B73" s="37">
        <v>28</v>
      </c>
      <c r="C73" s="38"/>
      <c r="D73" s="39">
        <f>VLOOKUP($B73,入力シート!$O$6:$W$37,COLUMN()-1)</f>
        <v>0</v>
      </c>
      <c r="E73" s="39">
        <f>VLOOKUP($B73,入力シート!$O$6:$W$37,COLUMN()-1)</f>
        <v>0</v>
      </c>
      <c r="F73" s="39">
        <f>VLOOKUP($B73,入力シート!$O$6:$W$37,COLUMN()-1)</f>
        <v>0</v>
      </c>
      <c r="G73" s="39" t="str">
        <f ca="1">IFERROR(__xludf.DUMMYFUNCTION("VLOOKUP($B73,'入力シート'!$O$6:$W$37,COLUMN()-1)"),"")</f>
        <v/>
      </c>
      <c r="H73" s="39">
        <f>VLOOKUP($B73,入力シート!$O$6:$W$37,COLUMN()-1)</f>
        <v>0</v>
      </c>
      <c r="I73" s="39">
        <f>VLOOKUP($B73,入力シート!$O$6:$W$37,COLUMN()-1)</f>
        <v>0</v>
      </c>
      <c r="J73" s="39">
        <f>VLOOKUP($B73,入力シート!$O$6:$W$37,COLUMN()-1)</f>
        <v>0</v>
      </c>
      <c r="K73" s="40">
        <f>IF(D73="","",入力シート!$D$2)</f>
        <v>0</v>
      </c>
      <c r="L73" s="40">
        <f>IF(H73="","",入力シート!$D$2)</f>
        <v>0</v>
      </c>
      <c r="M73" s="38"/>
      <c r="N73" s="36"/>
    </row>
    <row r="74" spans="1:14" ht="14.25" customHeight="1">
      <c r="A74" s="36"/>
      <c r="B74" s="37">
        <v>29</v>
      </c>
      <c r="C74" s="38"/>
      <c r="D74" s="39">
        <f>VLOOKUP($B74,入力シート!$O$6:$W$37,COLUMN()-1)</f>
        <v>0</v>
      </c>
      <c r="E74" s="39">
        <f>VLOOKUP($B74,入力シート!$O$6:$W$37,COLUMN()-1)</f>
        <v>0</v>
      </c>
      <c r="F74" s="39">
        <f>VLOOKUP($B74,入力シート!$O$6:$W$37,COLUMN()-1)</f>
        <v>0</v>
      </c>
      <c r="G74" s="39" t="str">
        <f ca="1">IFERROR(__xludf.DUMMYFUNCTION("VLOOKUP($B74,'入力シート'!$O$6:$W$37,COLUMN()-1)"),"")</f>
        <v/>
      </c>
      <c r="H74" s="39">
        <f>VLOOKUP($B74,入力シート!$O$6:$W$37,COLUMN()-1)</f>
        <v>0</v>
      </c>
      <c r="I74" s="39">
        <f>VLOOKUP($B74,入力シート!$O$6:$W$37,COLUMN()-1)</f>
        <v>0</v>
      </c>
      <c r="J74" s="39">
        <f>VLOOKUP($B74,入力シート!$O$6:$W$37,COLUMN()-1)</f>
        <v>0</v>
      </c>
      <c r="K74" s="40">
        <f>IF(D74="","",入力シート!$D$2)</f>
        <v>0</v>
      </c>
      <c r="L74" s="40">
        <f>IF(H74="","",入力シート!$D$2)</f>
        <v>0</v>
      </c>
      <c r="M74" s="38"/>
      <c r="N74" s="36"/>
    </row>
    <row r="75" spans="1:14" ht="14.25" customHeight="1">
      <c r="A75" s="36"/>
      <c r="B75" s="37">
        <v>30</v>
      </c>
      <c r="C75" s="38"/>
      <c r="D75" s="39">
        <f>VLOOKUP($B75,入力シート!$O$6:$W$37,COLUMN()-1)</f>
        <v>0</v>
      </c>
      <c r="E75" s="39">
        <f>VLOOKUP($B75,入力シート!$O$6:$W$37,COLUMN()-1)</f>
        <v>0</v>
      </c>
      <c r="F75" s="39">
        <f>VLOOKUP($B75,入力シート!$O$6:$W$37,COLUMN()-1)</f>
        <v>0</v>
      </c>
      <c r="G75" s="39" t="str">
        <f ca="1">IFERROR(__xludf.DUMMYFUNCTION("VLOOKUP($B75,'入力シート'!$O$6:$W$37,COLUMN()-1)"),"")</f>
        <v/>
      </c>
      <c r="H75" s="39">
        <f>VLOOKUP($B75,入力シート!$O$6:$W$37,COLUMN()-1)</f>
        <v>0</v>
      </c>
      <c r="I75" s="39">
        <f>VLOOKUP($B75,入力シート!$O$6:$W$37,COLUMN()-1)</f>
        <v>0</v>
      </c>
      <c r="J75" s="39">
        <f>VLOOKUP($B75,入力シート!$O$6:$W$37,COLUMN()-1)</f>
        <v>0</v>
      </c>
      <c r="K75" s="40">
        <f>IF(D75="","",入力シート!$D$2)</f>
        <v>0</v>
      </c>
      <c r="L75" s="40">
        <f>IF(H75="","",入力シート!$D$2)</f>
        <v>0</v>
      </c>
      <c r="M75" s="38"/>
      <c r="N75" s="36"/>
    </row>
    <row r="76" spans="1:14" ht="12" customHeight="1">
      <c r="A76" s="36"/>
      <c r="B76" s="41"/>
      <c r="C76" s="36"/>
      <c r="D76" s="36"/>
      <c r="E76" s="36"/>
      <c r="F76" s="36"/>
      <c r="G76" s="36"/>
      <c r="H76" s="36"/>
      <c r="I76" s="36"/>
      <c r="J76" s="36"/>
      <c r="K76" s="36"/>
      <c r="L76" s="36"/>
      <c r="M76" s="36"/>
      <c r="N76" s="36"/>
    </row>
  </sheetData>
  <mergeCells count="8">
    <mergeCell ref="E41:F41"/>
    <mergeCell ref="I41:J41"/>
    <mergeCell ref="L41:M41"/>
    <mergeCell ref="B2:M2"/>
    <mergeCell ref="E3:F3"/>
    <mergeCell ref="I3:J3"/>
    <mergeCell ref="L3:M3"/>
    <mergeCell ref="B40:M40"/>
  </mergeCells>
  <phoneticPr fontId="22"/>
  <printOptions horizontalCentered="1"/>
  <pageMargins left="0.25" right="0.25" top="0.40044223924064293" bottom="0.40772300722683646" header="0" footer="0"/>
  <pageSetup paperSize="9"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sheetPr>
  <dimension ref="A1:J43"/>
  <sheetViews>
    <sheetView workbookViewId="0">
      <selection activeCell="D7" sqref="D7"/>
    </sheetView>
  </sheetViews>
  <sheetFormatPr defaultColWidth="14.42578125" defaultRowHeight="15.75" customHeight="1"/>
  <cols>
    <col min="1" max="1" width="3.42578125" customWidth="1"/>
    <col min="2" max="3" width="5" customWidth="1"/>
    <col min="4" max="4" width="25.85546875" customWidth="1"/>
    <col min="5" max="5" width="5.7109375" customWidth="1"/>
    <col min="6" max="6" width="9.140625" customWidth="1"/>
    <col min="7" max="7" width="12.140625" customWidth="1"/>
    <col min="8" max="8" width="18.7109375" customWidth="1"/>
    <col min="9" max="9" width="2" customWidth="1"/>
    <col min="10" max="10" width="3.7109375" customWidth="1"/>
  </cols>
  <sheetData>
    <row r="1" spans="1:9" ht="6" customHeight="1">
      <c r="A1" s="42"/>
      <c r="B1" s="43"/>
      <c r="C1" s="43"/>
      <c r="D1" s="43"/>
      <c r="E1" s="43"/>
      <c r="F1" s="43"/>
      <c r="G1" s="43"/>
      <c r="H1" s="43"/>
      <c r="I1" s="44"/>
    </row>
    <row r="2" spans="1:9" ht="18" customHeight="1">
      <c r="A2" s="45"/>
      <c r="B2" s="117" t="s">
        <v>31</v>
      </c>
      <c r="C2" s="95"/>
      <c r="D2" s="95"/>
      <c r="E2" s="95"/>
      <c r="F2" s="95"/>
      <c r="G2" s="95"/>
      <c r="H2" s="95"/>
      <c r="I2" s="47"/>
    </row>
    <row r="3" spans="1:9" ht="6" customHeight="1">
      <c r="A3" s="45"/>
      <c r="B3" s="46"/>
      <c r="C3" s="46"/>
      <c r="D3" s="46"/>
      <c r="E3" s="46"/>
      <c r="F3" s="46"/>
      <c r="G3" s="46"/>
      <c r="H3" s="46"/>
      <c r="I3" s="47"/>
    </row>
    <row r="4" spans="1:9" ht="18" customHeight="1">
      <c r="A4" s="45"/>
      <c r="B4" s="118" t="s">
        <v>32</v>
      </c>
      <c r="C4" s="95"/>
      <c r="D4" s="95"/>
      <c r="E4" s="95"/>
      <c r="F4" s="95"/>
      <c r="G4" s="95"/>
      <c r="H4" s="95"/>
      <c r="I4" s="47"/>
    </row>
    <row r="5" spans="1:9" ht="21" customHeight="1">
      <c r="A5" s="45"/>
      <c r="B5" s="48"/>
      <c r="C5" s="48"/>
      <c r="D5" s="119" t="s">
        <v>33</v>
      </c>
      <c r="E5" s="110"/>
      <c r="F5" s="110"/>
      <c r="G5" s="110"/>
      <c r="H5" s="48"/>
      <c r="I5" s="47"/>
    </row>
    <row r="6" spans="1:9" ht="28.5" customHeight="1">
      <c r="A6" s="45"/>
      <c r="B6" s="112" t="s">
        <v>2</v>
      </c>
      <c r="C6" s="98"/>
      <c r="D6" s="50">
        <f>入力シート!D2</f>
        <v>0</v>
      </c>
      <c r="E6" s="51" t="s">
        <v>34</v>
      </c>
      <c r="F6" s="52" t="s">
        <v>35</v>
      </c>
      <c r="G6" s="51" t="s">
        <v>36</v>
      </c>
      <c r="H6" s="52" t="s">
        <v>37</v>
      </c>
      <c r="I6" s="47"/>
    </row>
    <row r="7" spans="1:9" ht="28.5" customHeight="1">
      <c r="A7" s="45"/>
      <c r="B7" s="112" t="s">
        <v>38</v>
      </c>
      <c r="C7" s="98"/>
      <c r="D7" s="51" t="e">
        <f>VLOOKUP(入力シート!D38,整列シート!$A$2:$F$122,5,FALSE)</f>
        <v>#N/A</v>
      </c>
      <c r="E7" s="51" t="s">
        <v>39</v>
      </c>
      <c r="F7" s="51" t="e">
        <f>VLOOKUP(入力シート!D38,整列シート!$A$2:$F$122,6,FALSE)</f>
        <v>#N/A</v>
      </c>
      <c r="G7" s="53" t="s">
        <v>40</v>
      </c>
      <c r="H7" s="54"/>
      <c r="I7" s="47"/>
    </row>
    <row r="8" spans="1:9" ht="28.5" customHeight="1">
      <c r="A8" s="45"/>
      <c r="B8" s="112" t="s">
        <v>41</v>
      </c>
      <c r="C8" s="97"/>
      <c r="D8" s="49"/>
      <c r="E8" s="55"/>
      <c r="F8" s="56" t="s">
        <v>42</v>
      </c>
      <c r="G8" s="49"/>
      <c r="H8" s="57"/>
      <c r="I8" s="47"/>
    </row>
    <row r="9" spans="1:9" ht="18" customHeight="1">
      <c r="A9" s="45"/>
      <c r="B9" s="113" t="s">
        <v>43</v>
      </c>
      <c r="C9" s="97"/>
      <c r="D9" s="97"/>
      <c r="E9" s="97"/>
      <c r="F9" s="97"/>
      <c r="G9" s="97"/>
      <c r="H9" s="98"/>
      <c r="I9" s="47"/>
    </row>
    <row r="10" spans="1:9" ht="18" customHeight="1">
      <c r="A10" s="45"/>
      <c r="B10" s="58" t="s">
        <v>44</v>
      </c>
      <c r="C10" s="59" t="s">
        <v>45</v>
      </c>
      <c r="D10" s="115" t="s">
        <v>46</v>
      </c>
      <c r="E10" s="97"/>
      <c r="F10" s="97"/>
      <c r="G10" s="97"/>
      <c r="H10" s="98"/>
      <c r="I10" s="47"/>
    </row>
    <row r="11" spans="1:9" ht="18" customHeight="1">
      <c r="A11" s="45"/>
      <c r="B11" s="58" t="s">
        <v>44</v>
      </c>
      <c r="C11" s="59" t="s">
        <v>45</v>
      </c>
      <c r="D11" s="115" t="s">
        <v>47</v>
      </c>
      <c r="E11" s="97"/>
      <c r="F11" s="97"/>
      <c r="G11" s="97"/>
      <c r="H11" s="98"/>
      <c r="I11" s="47"/>
    </row>
    <row r="12" spans="1:9" ht="18" customHeight="1">
      <c r="A12" s="45"/>
      <c r="B12" s="58" t="s">
        <v>44</v>
      </c>
      <c r="C12" s="59" t="s">
        <v>45</v>
      </c>
      <c r="D12" s="60" t="s">
        <v>48</v>
      </c>
      <c r="E12" s="61"/>
      <c r="F12" s="61"/>
      <c r="G12" s="61"/>
      <c r="H12" s="62"/>
      <c r="I12" s="47"/>
    </row>
    <row r="13" spans="1:9" ht="18" customHeight="1">
      <c r="A13" s="45"/>
      <c r="B13" s="58" t="s">
        <v>44</v>
      </c>
      <c r="C13" s="59" t="s">
        <v>45</v>
      </c>
      <c r="D13" s="115" t="s">
        <v>49</v>
      </c>
      <c r="E13" s="97"/>
      <c r="F13" s="97"/>
      <c r="G13" s="97"/>
      <c r="H13" s="98"/>
      <c r="I13" s="47"/>
    </row>
    <row r="14" spans="1:9" ht="18" customHeight="1">
      <c r="A14" s="45"/>
      <c r="B14" s="58" t="s">
        <v>44</v>
      </c>
      <c r="C14" s="59" t="s">
        <v>45</v>
      </c>
      <c r="D14" s="115" t="s">
        <v>50</v>
      </c>
      <c r="E14" s="97"/>
      <c r="F14" s="97"/>
      <c r="G14" s="97"/>
      <c r="H14" s="98"/>
      <c r="I14" s="47"/>
    </row>
    <row r="15" spans="1:9" ht="18" customHeight="1">
      <c r="A15" s="45"/>
      <c r="B15" s="58" t="s">
        <v>44</v>
      </c>
      <c r="C15" s="59" t="s">
        <v>45</v>
      </c>
      <c r="D15" s="115" t="s">
        <v>51</v>
      </c>
      <c r="E15" s="97"/>
      <c r="F15" s="97"/>
      <c r="G15" s="97"/>
      <c r="H15" s="98"/>
      <c r="I15" s="47"/>
    </row>
    <row r="16" spans="1:9" ht="18" customHeight="1">
      <c r="A16" s="45"/>
      <c r="B16" s="58" t="s">
        <v>44</v>
      </c>
      <c r="C16" s="59" t="s">
        <v>45</v>
      </c>
      <c r="D16" s="115" t="s">
        <v>52</v>
      </c>
      <c r="E16" s="97"/>
      <c r="F16" s="97"/>
      <c r="G16" s="97"/>
      <c r="H16" s="98"/>
      <c r="I16" s="47"/>
    </row>
    <row r="17" spans="1:10" ht="30" customHeight="1">
      <c r="A17" s="45"/>
      <c r="B17" s="58" t="s">
        <v>44</v>
      </c>
      <c r="C17" s="59" t="s">
        <v>45</v>
      </c>
      <c r="D17" s="116" t="s">
        <v>53</v>
      </c>
      <c r="E17" s="97"/>
      <c r="F17" s="97"/>
      <c r="G17" s="97"/>
      <c r="H17" s="98"/>
      <c r="I17" s="47"/>
    </row>
    <row r="18" spans="1:10" ht="3" customHeight="1">
      <c r="A18" s="45"/>
      <c r="B18" s="48"/>
      <c r="C18" s="48"/>
      <c r="D18" s="48"/>
      <c r="E18" s="48"/>
      <c r="F18" s="48"/>
      <c r="G18" s="48"/>
      <c r="H18" s="48"/>
      <c r="I18" s="47"/>
    </row>
    <row r="19" spans="1:10" ht="30" customHeight="1">
      <c r="A19" s="45"/>
      <c r="B19" s="114" t="s">
        <v>54</v>
      </c>
      <c r="C19" s="95"/>
      <c r="D19" s="95"/>
      <c r="E19" s="95"/>
      <c r="F19" s="95"/>
      <c r="G19" s="95"/>
      <c r="H19" s="95"/>
      <c r="I19" s="47"/>
    </row>
    <row r="20" spans="1:10" ht="28.5" customHeight="1">
      <c r="A20" s="45"/>
      <c r="B20" s="95"/>
      <c r="C20" s="95"/>
      <c r="D20" s="95"/>
      <c r="E20" s="95"/>
      <c r="F20" s="95"/>
      <c r="G20" s="95"/>
      <c r="H20" s="95"/>
      <c r="I20" s="47"/>
    </row>
    <row r="21" spans="1:10" ht="29.25" customHeight="1">
      <c r="A21" s="45"/>
      <c r="B21" s="114" t="s">
        <v>55</v>
      </c>
      <c r="C21" s="95"/>
      <c r="D21" s="95"/>
      <c r="E21" s="95"/>
      <c r="F21" s="95"/>
      <c r="G21" s="95"/>
      <c r="H21" s="95"/>
      <c r="I21" s="47"/>
    </row>
    <row r="22" spans="1:10" ht="4.5" customHeight="1">
      <c r="A22" s="64"/>
      <c r="B22" s="65"/>
      <c r="C22" s="65"/>
      <c r="D22" s="65"/>
      <c r="E22" s="65"/>
      <c r="F22" s="65"/>
      <c r="G22" s="65"/>
      <c r="H22" s="65"/>
      <c r="I22" s="66"/>
    </row>
    <row r="23" spans="1:10" ht="4.5" customHeight="1"/>
    <row r="24" spans="1:10" ht="18" customHeight="1">
      <c r="A24" s="67" t="s">
        <v>56</v>
      </c>
    </row>
    <row r="25" spans="1:10" ht="3.75" customHeight="1"/>
    <row r="26" spans="1:10" ht="16.5" customHeight="1">
      <c r="A26" s="68" t="s">
        <v>57</v>
      </c>
      <c r="B26" s="69" t="s">
        <v>58</v>
      </c>
      <c r="C26" s="69"/>
      <c r="D26" s="69"/>
      <c r="E26" s="69"/>
      <c r="F26" s="69"/>
      <c r="G26" s="69"/>
      <c r="H26" s="69"/>
      <c r="I26" s="69"/>
      <c r="J26" s="70"/>
    </row>
    <row r="27" spans="1:10" ht="16.5" customHeight="1">
      <c r="A27" s="71"/>
      <c r="B27" s="69" t="s">
        <v>59</v>
      </c>
      <c r="C27" s="69"/>
      <c r="D27" s="69"/>
      <c r="E27" s="69"/>
      <c r="F27" s="69"/>
      <c r="G27" s="69"/>
      <c r="H27" s="69"/>
      <c r="I27" s="69"/>
      <c r="J27" s="70"/>
    </row>
    <row r="28" spans="1:10" ht="16.5" customHeight="1">
      <c r="A28" s="71"/>
      <c r="B28" s="69" t="s">
        <v>60</v>
      </c>
      <c r="C28" s="69"/>
      <c r="D28" s="69"/>
      <c r="E28" s="69"/>
      <c r="F28" s="69"/>
      <c r="G28" s="69"/>
      <c r="H28" s="69"/>
      <c r="I28" s="69"/>
      <c r="J28" s="70"/>
    </row>
    <row r="29" spans="1:10" ht="16.5" customHeight="1">
      <c r="A29" s="71"/>
      <c r="B29" s="69" t="s">
        <v>61</v>
      </c>
      <c r="C29" s="69"/>
      <c r="D29" s="69"/>
      <c r="E29" s="69"/>
      <c r="F29" s="69"/>
      <c r="G29" s="69"/>
      <c r="H29" s="69"/>
      <c r="I29" s="72"/>
      <c r="J29" s="70"/>
    </row>
    <row r="30" spans="1:10" ht="16.5" customHeight="1">
      <c r="A30" s="71"/>
      <c r="B30" s="69" t="s">
        <v>62</v>
      </c>
      <c r="C30" s="69"/>
      <c r="D30" s="69"/>
      <c r="E30" s="69"/>
      <c r="F30" s="69"/>
      <c r="G30" s="69"/>
      <c r="H30" s="69"/>
      <c r="I30" s="72"/>
      <c r="J30" s="70"/>
    </row>
    <row r="31" spans="1:10" ht="16.5" customHeight="1">
      <c r="A31" s="73" t="s">
        <v>63</v>
      </c>
      <c r="B31" s="71" t="s">
        <v>64</v>
      </c>
      <c r="C31" s="71"/>
      <c r="D31" s="71"/>
      <c r="E31" s="71"/>
      <c r="F31" s="71"/>
      <c r="G31" s="71"/>
      <c r="H31" s="71"/>
      <c r="I31" s="70"/>
      <c r="J31" s="70"/>
    </row>
    <row r="32" spans="1:10" ht="16.5" customHeight="1">
      <c r="A32" s="73" t="s">
        <v>65</v>
      </c>
      <c r="B32" s="71" t="s">
        <v>66</v>
      </c>
      <c r="C32" s="71"/>
      <c r="D32" s="71"/>
      <c r="E32" s="71"/>
      <c r="F32" s="71"/>
      <c r="G32" s="71"/>
      <c r="H32" s="71"/>
      <c r="I32" s="70"/>
      <c r="J32" s="70"/>
    </row>
    <row r="33" spans="1:10" ht="16.5" customHeight="1">
      <c r="A33" s="71"/>
      <c r="B33" s="71" t="s">
        <v>67</v>
      </c>
      <c r="C33" s="71"/>
      <c r="D33" s="71"/>
      <c r="E33" s="71"/>
      <c r="F33" s="71"/>
      <c r="G33" s="71"/>
      <c r="H33" s="71"/>
      <c r="I33" s="70"/>
      <c r="J33" s="70"/>
    </row>
    <row r="34" spans="1:10" ht="16.5" customHeight="1">
      <c r="A34" s="73" t="s">
        <v>68</v>
      </c>
      <c r="B34" s="74" t="s">
        <v>69</v>
      </c>
      <c r="C34" s="71"/>
      <c r="D34" s="71"/>
      <c r="E34" s="71"/>
      <c r="F34" s="71"/>
      <c r="G34" s="71"/>
      <c r="H34" s="71"/>
      <c r="I34" s="70"/>
      <c r="J34" s="70"/>
    </row>
    <row r="35" spans="1:10" ht="16.5" customHeight="1">
      <c r="A35" s="73" t="s">
        <v>70</v>
      </c>
      <c r="B35" s="71" t="s">
        <v>71</v>
      </c>
      <c r="C35" s="71"/>
      <c r="D35" s="71"/>
      <c r="E35" s="71"/>
      <c r="F35" s="71"/>
      <c r="G35" s="71"/>
      <c r="H35" s="71"/>
      <c r="I35" s="70"/>
      <c r="J35" s="70"/>
    </row>
    <row r="36" spans="1:10" ht="16.5" customHeight="1">
      <c r="A36" s="71"/>
      <c r="B36" s="69" t="s">
        <v>72</v>
      </c>
      <c r="C36" s="71"/>
      <c r="D36" s="71"/>
      <c r="E36" s="71"/>
      <c r="F36" s="71"/>
      <c r="G36" s="71"/>
      <c r="H36" s="71"/>
      <c r="I36" s="70"/>
      <c r="J36" s="70"/>
    </row>
    <row r="37" spans="1:10" ht="16.5" customHeight="1">
      <c r="A37" s="71"/>
      <c r="B37" s="69" t="s">
        <v>73</v>
      </c>
      <c r="C37" s="71"/>
      <c r="D37" s="71"/>
      <c r="E37" s="71"/>
      <c r="F37" s="71"/>
      <c r="G37" s="71"/>
      <c r="H37" s="71"/>
      <c r="I37" s="70"/>
      <c r="J37" s="70"/>
    </row>
    <row r="38" spans="1:10" ht="16.5" customHeight="1">
      <c r="A38" s="73" t="s">
        <v>74</v>
      </c>
      <c r="B38" s="71" t="s">
        <v>75</v>
      </c>
      <c r="C38" s="71"/>
      <c r="D38" s="71"/>
      <c r="E38" s="71"/>
      <c r="F38" s="71"/>
      <c r="G38" s="71"/>
      <c r="H38" s="71"/>
      <c r="I38" s="70"/>
      <c r="J38" s="70"/>
    </row>
    <row r="39" spans="1:10" ht="16.5" customHeight="1">
      <c r="A39" s="73" t="s">
        <v>76</v>
      </c>
      <c r="B39" s="71" t="s">
        <v>77</v>
      </c>
      <c r="C39" s="71"/>
      <c r="D39" s="71"/>
      <c r="E39" s="71"/>
      <c r="F39" s="71"/>
      <c r="G39" s="71"/>
      <c r="H39" s="71"/>
      <c r="I39" s="70"/>
      <c r="J39" s="70"/>
    </row>
    <row r="40" spans="1:10" ht="16.5" customHeight="1">
      <c r="A40" s="73" t="s">
        <v>78</v>
      </c>
      <c r="B40" s="69" t="s">
        <v>79</v>
      </c>
      <c r="C40" s="69"/>
      <c r="D40" s="69"/>
      <c r="E40" s="69"/>
      <c r="F40" s="69"/>
      <c r="G40" s="69"/>
      <c r="H40" s="69"/>
      <c r="I40" s="72"/>
      <c r="J40" s="70"/>
    </row>
    <row r="41" spans="1:10" ht="16.5" customHeight="1">
      <c r="A41" s="71"/>
      <c r="B41" s="69" t="s">
        <v>80</v>
      </c>
      <c r="C41" s="69"/>
      <c r="D41" s="69"/>
      <c r="E41" s="69"/>
      <c r="F41" s="69"/>
      <c r="G41" s="69"/>
      <c r="H41" s="69"/>
      <c r="I41" s="69"/>
      <c r="J41" s="70"/>
    </row>
    <row r="42" spans="1:10" ht="16.5" customHeight="1">
      <c r="A42" s="73" t="s">
        <v>81</v>
      </c>
      <c r="B42" s="71" t="s">
        <v>82</v>
      </c>
      <c r="C42" s="71"/>
      <c r="D42" s="71"/>
      <c r="E42" s="71"/>
      <c r="F42" s="71"/>
      <c r="G42" s="71"/>
      <c r="H42" s="71"/>
      <c r="I42" s="70"/>
      <c r="J42" s="70"/>
    </row>
    <row r="43" spans="1:10" ht="10.5" customHeight="1"/>
  </sheetData>
  <mergeCells count="16">
    <mergeCell ref="B2:H2"/>
    <mergeCell ref="B4:H4"/>
    <mergeCell ref="D5:G5"/>
    <mergeCell ref="B6:C6"/>
    <mergeCell ref="B7:C7"/>
    <mergeCell ref="B8:C8"/>
    <mergeCell ref="B9:H9"/>
    <mergeCell ref="B19:H20"/>
    <mergeCell ref="B21:H21"/>
    <mergeCell ref="D10:H10"/>
    <mergeCell ref="D11:H11"/>
    <mergeCell ref="D13:H13"/>
    <mergeCell ref="D14:H14"/>
    <mergeCell ref="D15:H15"/>
    <mergeCell ref="D16:H16"/>
    <mergeCell ref="D17:H17"/>
  </mergeCells>
  <phoneticPr fontId="22"/>
  <printOptions horizontalCentered="1"/>
  <pageMargins left="0.43307086614173229" right="0.43307086614173229" top="0.35433070866141736" bottom="0"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I42"/>
  <sheetViews>
    <sheetView workbookViewId="0">
      <selection activeCell="K10" sqref="K10"/>
    </sheetView>
  </sheetViews>
  <sheetFormatPr defaultColWidth="14.42578125" defaultRowHeight="15.75" customHeight="1"/>
  <cols>
    <col min="1" max="1" width="3.42578125" customWidth="1"/>
    <col min="2" max="3" width="5" customWidth="1"/>
    <col min="4" max="4" width="25.85546875" customWidth="1"/>
    <col min="5" max="5" width="5.7109375" customWidth="1"/>
    <col min="6" max="6" width="9.140625" customWidth="1"/>
    <col min="7" max="7" width="12.140625" customWidth="1"/>
    <col min="8" max="8" width="18.7109375" customWidth="1"/>
    <col min="9" max="9" width="2" customWidth="1"/>
    <col min="10" max="10" width="2.28515625" customWidth="1"/>
  </cols>
  <sheetData>
    <row r="1" spans="1:9" ht="6" customHeight="1">
      <c r="A1" s="42"/>
      <c r="B1" s="43"/>
      <c r="C1" s="43"/>
      <c r="D1" s="43"/>
      <c r="E1" s="43"/>
      <c r="F1" s="43"/>
      <c r="G1" s="43"/>
      <c r="H1" s="43"/>
      <c r="I1" s="44"/>
    </row>
    <row r="2" spans="1:9" ht="18" customHeight="1">
      <c r="A2" s="45"/>
      <c r="B2" s="117" t="s">
        <v>31</v>
      </c>
      <c r="C2" s="95"/>
      <c r="D2" s="95"/>
      <c r="E2" s="95"/>
      <c r="F2" s="95"/>
      <c r="G2" s="95"/>
      <c r="H2" s="95"/>
      <c r="I2" s="47"/>
    </row>
    <row r="3" spans="1:9" ht="6" customHeight="1">
      <c r="A3" s="45"/>
      <c r="B3" s="46"/>
      <c r="C3" s="46"/>
      <c r="D3" s="46"/>
      <c r="E3" s="46"/>
      <c r="F3" s="46"/>
      <c r="G3" s="46"/>
      <c r="H3" s="46"/>
      <c r="I3" s="47"/>
    </row>
    <row r="4" spans="1:9" ht="18" customHeight="1">
      <c r="A4" s="45"/>
      <c r="B4" s="118" t="s">
        <v>32</v>
      </c>
      <c r="C4" s="95"/>
      <c r="D4" s="95"/>
      <c r="E4" s="95"/>
      <c r="F4" s="95"/>
      <c r="G4" s="95"/>
      <c r="H4" s="95"/>
      <c r="I4" s="47"/>
    </row>
    <row r="5" spans="1:9" ht="21" customHeight="1">
      <c r="A5" s="45"/>
      <c r="B5" s="48"/>
      <c r="C5" s="48"/>
      <c r="D5" s="119" t="s">
        <v>33</v>
      </c>
      <c r="E5" s="110"/>
      <c r="F5" s="110"/>
      <c r="G5" s="110"/>
      <c r="H5" s="48"/>
      <c r="I5" s="47"/>
    </row>
    <row r="6" spans="1:9" ht="28.5" customHeight="1">
      <c r="A6" s="45"/>
      <c r="B6" s="112" t="s">
        <v>2</v>
      </c>
      <c r="C6" s="98"/>
      <c r="D6" s="75"/>
      <c r="E6" s="51" t="s">
        <v>34</v>
      </c>
      <c r="F6" s="52" t="s">
        <v>35</v>
      </c>
      <c r="G6" s="51" t="s">
        <v>36</v>
      </c>
      <c r="H6" s="52" t="s">
        <v>37</v>
      </c>
      <c r="I6" s="47"/>
    </row>
    <row r="7" spans="1:9" ht="28.5" customHeight="1">
      <c r="A7" s="45"/>
      <c r="B7" s="112" t="s">
        <v>38</v>
      </c>
      <c r="C7" s="98"/>
      <c r="D7" s="51"/>
      <c r="E7" s="51" t="s">
        <v>39</v>
      </c>
      <c r="F7" s="51" t="s">
        <v>83</v>
      </c>
      <c r="G7" s="53" t="s">
        <v>40</v>
      </c>
      <c r="H7" s="54"/>
      <c r="I7" s="47"/>
    </row>
    <row r="8" spans="1:9" ht="28.5" customHeight="1">
      <c r="A8" s="45"/>
      <c r="B8" s="112" t="s">
        <v>41</v>
      </c>
      <c r="C8" s="97"/>
      <c r="D8" s="49"/>
      <c r="E8" s="55"/>
      <c r="F8" s="56" t="s">
        <v>42</v>
      </c>
      <c r="G8" s="49"/>
      <c r="H8" s="57"/>
      <c r="I8" s="47"/>
    </row>
    <row r="9" spans="1:9" ht="18" customHeight="1">
      <c r="A9" s="45"/>
      <c r="B9" s="113" t="s">
        <v>43</v>
      </c>
      <c r="C9" s="97"/>
      <c r="D9" s="97"/>
      <c r="E9" s="97"/>
      <c r="F9" s="97"/>
      <c r="G9" s="97"/>
      <c r="H9" s="98"/>
      <c r="I9" s="47"/>
    </row>
    <row r="10" spans="1:9" ht="18" customHeight="1">
      <c r="A10" s="45"/>
      <c r="B10" s="58" t="s">
        <v>44</v>
      </c>
      <c r="C10" s="59" t="s">
        <v>45</v>
      </c>
      <c r="D10" s="115" t="s">
        <v>46</v>
      </c>
      <c r="E10" s="97"/>
      <c r="F10" s="97"/>
      <c r="G10" s="97"/>
      <c r="H10" s="98"/>
      <c r="I10" s="47"/>
    </row>
    <row r="11" spans="1:9" ht="18" customHeight="1">
      <c r="A11" s="45"/>
      <c r="B11" s="58" t="s">
        <v>44</v>
      </c>
      <c r="C11" s="59" t="s">
        <v>45</v>
      </c>
      <c r="D11" s="115" t="s">
        <v>47</v>
      </c>
      <c r="E11" s="97"/>
      <c r="F11" s="97"/>
      <c r="G11" s="97"/>
      <c r="H11" s="98"/>
      <c r="I11" s="47"/>
    </row>
    <row r="12" spans="1:9" ht="18" customHeight="1">
      <c r="A12" s="45"/>
      <c r="B12" s="58" t="s">
        <v>44</v>
      </c>
      <c r="C12" s="59" t="s">
        <v>45</v>
      </c>
      <c r="D12" s="60" t="s">
        <v>48</v>
      </c>
      <c r="E12" s="61"/>
      <c r="F12" s="61"/>
      <c r="G12" s="61"/>
      <c r="H12" s="62"/>
      <c r="I12" s="47"/>
    </row>
    <row r="13" spans="1:9" ht="18" customHeight="1">
      <c r="A13" s="45"/>
      <c r="B13" s="58" t="s">
        <v>44</v>
      </c>
      <c r="C13" s="59" t="s">
        <v>45</v>
      </c>
      <c r="D13" s="115" t="s">
        <v>49</v>
      </c>
      <c r="E13" s="97"/>
      <c r="F13" s="97"/>
      <c r="G13" s="97"/>
      <c r="H13" s="98"/>
      <c r="I13" s="47"/>
    </row>
    <row r="14" spans="1:9" ht="18" customHeight="1">
      <c r="A14" s="45"/>
      <c r="B14" s="58" t="s">
        <v>44</v>
      </c>
      <c r="C14" s="59" t="s">
        <v>45</v>
      </c>
      <c r="D14" s="115" t="s">
        <v>50</v>
      </c>
      <c r="E14" s="97"/>
      <c r="F14" s="97"/>
      <c r="G14" s="97"/>
      <c r="H14" s="98"/>
      <c r="I14" s="47"/>
    </row>
    <row r="15" spans="1:9" ht="18" customHeight="1">
      <c r="A15" s="45"/>
      <c r="B15" s="58" t="s">
        <v>44</v>
      </c>
      <c r="C15" s="59" t="s">
        <v>45</v>
      </c>
      <c r="D15" s="115" t="s">
        <v>51</v>
      </c>
      <c r="E15" s="97"/>
      <c r="F15" s="97"/>
      <c r="G15" s="97"/>
      <c r="H15" s="98"/>
      <c r="I15" s="47"/>
    </row>
    <row r="16" spans="1:9" ht="18" customHeight="1">
      <c r="A16" s="45"/>
      <c r="B16" s="58" t="s">
        <v>44</v>
      </c>
      <c r="C16" s="59" t="s">
        <v>45</v>
      </c>
      <c r="D16" s="115" t="s">
        <v>52</v>
      </c>
      <c r="E16" s="97"/>
      <c r="F16" s="97"/>
      <c r="G16" s="97"/>
      <c r="H16" s="98"/>
      <c r="I16" s="47"/>
    </row>
    <row r="17" spans="1:9" ht="30" customHeight="1">
      <c r="A17" s="45"/>
      <c r="B17" s="58" t="s">
        <v>44</v>
      </c>
      <c r="C17" s="59" t="s">
        <v>45</v>
      </c>
      <c r="D17" s="116" t="s">
        <v>53</v>
      </c>
      <c r="E17" s="97"/>
      <c r="F17" s="97"/>
      <c r="G17" s="97"/>
      <c r="H17" s="98"/>
      <c r="I17" s="47"/>
    </row>
    <row r="18" spans="1:9" ht="3" customHeight="1">
      <c r="A18" s="45"/>
      <c r="B18" s="48"/>
      <c r="C18" s="48"/>
      <c r="D18" s="48"/>
      <c r="E18" s="48"/>
      <c r="F18" s="48"/>
      <c r="G18" s="48"/>
      <c r="H18" s="48"/>
      <c r="I18" s="47"/>
    </row>
    <row r="19" spans="1:9" ht="30" customHeight="1">
      <c r="A19" s="45"/>
      <c r="B19" s="114" t="s">
        <v>54</v>
      </c>
      <c r="C19" s="95"/>
      <c r="D19" s="95"/>
      <c r="E19" s="95"/>
      <c r="F19" s="95"/>
      <c r="G19" s="95"/>
      <c r="H19" s="95"/>
      <c r="I19" s="47"/>
    </row>
    <row r="20" spans="1:9" ht="28.5" customHeight="1">
      <c r="A20" s="45"/>
      <c r="B20" s="95"/>
      <c r="C20" s="95"/>
      <c r="D20" s="95"/>
      <c r="E20" s="95"/>
      <c r="F20" s="95"/>
      <c r="G20" s="95"/>
      <c r="H20" s="95"/>
      <c r="I20" s="47"/>
    </row>
    <row r="21" spans="1:9" ht="29.25" customHeight="1">
      <c r="A21" s="45"/>
      <c r="B21" s="114" t="s">
        <v>55</v>
      </c>
      <c r="C21" s="95"/>
      <c r="D21" s="95"/>
      <c r="E21" s="95"/>
      <c r="F21" s="95"/>
      <c r="G21" s="95"/>
      <c r="H21" s="95"/>
      <c r="I21" s="47"/>
    </row>
    <row r="22" spans="1:9" ht="4.5" customHeight="1">
      <c r="A22" s="64"/>
      <c r="B22" s="65"/>
      <c r="C22" s="65"/>
      <c r="D22" s="65"/>
      <c r="E22" s="65"/>
      <c r="F22" s="65"/>
      <c r="G22" s="65"/>
      <c r="H22" s="65"/>
      <c r="I22" s="66"/>
    </row>
    <row r="23" spans="1:9" ht="4.5" customHeight="1"/>
    <row r="24" spans="1:9" ht="18" customHeight="1">
      <c r="A24" s="67" t="s">
        <v>56</v>
      </c>
    </row>
    <row r="25" spans="1:9" ht="3.75" customHeight="1"/>
    <row r="26" spans="1:9" ht="15.75" customHeight="1">
      <c r="A26" s="68" t="s">
        <v>57</v>
      </c>
      <c r="B26" s="69" t="s">
        <v>58</v>
      </c>
      <c r="C26" s="69"/>
      <c r="D26" s="69"/>
      <c r="E26" s="69"/>
      <c r="F26" s="69"/>
      <c r="G26" s="69"/>
      <c r="H26" s="69"/>
      <c r="I26" s="76"/>
    </row>
    <row r="27" spans="1:9" ht="15.75" customHeight="1">
      <c r="A27" s="71"/>
      <c r="B27" s="69" t="s">
        <v>59</v>
      </c>
      <c r="C27" s="69"/>
      <c r="D27" s="69"/>
      <c r="E27" s="69"/>
      <c r="F27" s="69"/>
      <c r="G27" s="69"/>
      <c r="H27" s="69"/>
      <c r="I27" s="76"/>
    </row>
    <row r="28" spans="1:9" ht="15.75" customHeight="1">
      <c r="A28" s="71"/>
      <c r="B28" s="69" t="s">
        <v>60</v>
      </c>
      <c r="C28" s="69"/>
      <c r="D28" s="69"/>
      <c r="E28" s="69"/>
      <c r="F28" s="69"/>
      <c r="G28" s="69"/>
      <c r="H28" s="69"/>
      <c r="I28" s="76"/>
    </row>
    <row r="29" spans="1:9" ht="15.75" customHeight="1">
      <c r="A29" s="71"/>
      <c r="B29" s="69" t="s">
        <v>61</v>
      </c>
      <c r="C29" s="69"/>
      <c r="D29" s="69"/>
      <c r="E29" s="69"/>
      <c r="F29" s="69"/>
      <c r="G29" s="69"/>
      <c r="H29" s="69"/>
      <c r="I29" s="63"/>
    </row>
    <row r="30" spans="1:9" ht="15.75" customHeight="1">
      <c r="A30" s="71"/>
      <c r="B30" s="69" t="s">
        <v>62</v>
      </c>
      <c r="C30" s="69"/>
      <c r="D30" s="69"/>
      <c r="E30" s="69"/>
      <c r="F30" s="69"/>
      <c r="G30" s="69"/>
      <c r="H30" s="69"/>
      <c r="I30" s="63"/>
    </row>
    <row r="31" spans="1:9" ht="15.75" customHeight="1">
      <c r="A31" s="73" t="s">
        <v>63</v>
      </c>
      <c r="B31" s="71" t="s">
        <v>64</v>
      </c>
      <c r="C31" s="71"/>
      <c r="D31" s="71"/>
      <c r="E31" s="71"/>
      <c r="F31" s="71"/>
      <c r="G31" s="71"/>
      <c r="H31" s="71"/>
    </row>
    <row r="32" spans="1:9" ht="15.75" customHeight="1">
      <c r="A32" s="73" t="s">
        <v>65</v>
      </c>
      <c r="B32" s="71" t="s">
        <v>66</v>
      </c>
      <c r="C32" s="71"/>
      <c r="D32" s="71"/>
      <c r="E32" s="71"/>
      <c r="F32" s="71"/>
      <c r="G32" s="71"/>
      <c r="H32" s="71"/>
    </row>
    <row r="33" spans="1:9" ht="15.75" customHeight="1">
      <c r="A33" s="71"/>
      <c r="B33" s="71" t="s">
        <v>67</v>
      </c>
      <c r="C33" s="71"/>
      <c r="D33" s="71"/>
      <c r="E33" s="71"/>
      <c r="F33" s="71"/>
      <c r="G33" s="71"/>
      <c r="H33" s="71"/>
    </row>
    <row r="34" spans="1:9" ht="15.75" customHeight="1">
      <c r="A34" s="73" t="s">
        <v>68</v>
      </c>
      <c r="B34" s="74" t="s">
        <v>69</v>
      </c>
      <c r="C34" s="71"/>
      <c r="D34" s="71"/>
      <c r="E34" s="71"/>
      <c r="F34" s="71"/>
      <c r="G34" s="71"/>
      <c r="H34" s="71"/>
    </row>
    <row r="35" spans="1:9" ht="15.75" customHeight="1">
      <c r="A35" s="73" t="s">
        <v>70</v>
      </c>
      <c r="B35" s="71" t="s">
        <v>71</v>
      </c>
      <c r="C35" s="71"/>
      <c r="D35" s="71"/>
      <c r="E35" s="71"/>
      <c r="F35" s="71"/>
      <c r="G35" s="71"/>
      <c r="H35" s="71"/>
    </row>
    <row r="36" spans="1:9" ht="15.75" customHeight="1">
      <c r="A36" s="71"/>
      <c r="B36" s="69" t="s">
        <v>72</v>
      </c>
      <c r="C36" s="71"/>
      <c r="D36" s="71"/>
      <c r="E36" s="71"/>
      <c r="F36" s="71"/>
      <c r="G36" s="71"/>
      <c r="H36" s="71"/>
    </row>
    <row r="37" spans="1:9" ht="15.75" customHeight="1">
      <c r="A37" s="71"/>
      <c r="B37" s="69" t="s">
        <v>73</v>
      </c>
      <c r="C37" s="71"/>
      <c r="D37" s="71"/>
      <c r="E37" s="71"/>
      <c r="F37" s="71"/>
      <c r="G37" s="71"/>
      <c r="H37" s="71"/>
    </row>
    <row r="38" spans="1:9" ht="15.75" customHeight="1">
      <c r="A38" s="73" t="s">
        <v>74</v>
      </c>
      <c r="B38" s="71" t="s">
        <v>75</v>
      </c>
      <c r="C38" s="71"/>
      <c r="D38" s="71"/>
      <c r="E38" s="71"/>
      <c r="F38" s="71"/>
      <c r="G38" s="71"/>
      <c r="H38" s="71"/>
    </row>
    <row r="39" spans="1:9" ht="15.75" customHeight="1">
      <c r="A39" s="73" t="s">
        <v>76</v>
      </c>
      <c r="B39" s="71" t="s">
        <v>77</v>
      </c>
      <c r="C39" s="71"/>
      <c r="D39" s="71"/>
      <c r="E39" s="71"/>
      <c r="F39" s="71"/>
      <c r="G39" s="71"/>
      <c r="H39" s="71"/>
    </row>
    <row r="40" spans="1:9" ht="15.75" customHeight="1">
      <c r="A40" s="73" t="s">
        <v>78</v>
      </c>
      <c r="B40" s="69" t="s">
        <v>79</v>
      </c>
      <c r="C40" s="69"/>
      <c r="D40" s="69"/>
      <c r="E40" s="69"/>
      <c r="F40" s="69"/>
      <c r="G40" s="69"/>
      <c r="H40" s="69"/>
      <c r="I40" s="63"/>
    </row>
    <row r="41" spans="1:9" ht="15.75" customHeight="1">
      <c r="A41" s="71"/>
      <c r="B41" s="69" t="s">
        <v>80</v>
      </c>
      <c r="C41" s="69"/>
      <c r="D41" s="69"/>
      <c r="E41" s="69"/>
      <c r="F41" s="69"/>
      <c r="G41" s="69"/>
      <c r="H41" s="69"/>
      <c r="I41" s="76"/>
    </row>
    <row r="42" spans="1:9" ht="15.75" customHeight="1">
      <c r="A42" s="73" t="s">
        <v>81</v>
      </c>
      <c r="B42" s="71" t="s">
        <v>82</v>
      </c>
      <c r="C42" s="71"/>
      <c r="D42" s="71"/>
      <c r="E42" s="71"/>
      <c r="F42" s="71"/>
      <c r="G42" s="71"/>
      <c r="H42" s="71"/>
    </row>
  </sheetData>
  <mergeCells count="16">
    <mergeCell ref="B2:H2"/>
    <mergeCell ref="B4:H4"/>
    <mergeCell ref="D5:G5"/>
    <mergeCell ref="B6:C6"/>
    <mergeCell ref="B7:C7"/>
    <mergeCell ref="B8:C8"/>
    <mergeCell ref="B9:H9"/>
    <mergeCell ref="B19:H20"/>
    <mergeCell ref="B21:H21"/>
    <mergeCell ref="D10:H10"/>
    <mergeCell ref="D11:H11"/>
    <mergeCell ref="D13:H13"/>
    <mergeCell ref="D14:H14"/>
    <mergeCell ref="D15:H15"/>
    <mergeCell ref="D16:H16"/>
    <mergeCell ref="D17:H17"/>
  </mergeCells>
  <phoneticPr fontId="22"/>
  <printOptions horizontalCentered="1"/>
  <pageMargins left="0.43307086614173229" right="0.43307086614173229" top="0.35433070866141736" bottom="0"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69"/>
  <sheetViews>
    <sheetView workbookViewId="0"/>
  </sheetViews>
  <sheetFormatPr defaultColWidth="14.42578125" defaultRowHeight="15.75" customHeight="1"/>
  <cols>
    <col min="1" max="1" width="5" customWidth="1"/>
    <col min="2" max="2" width="12.28515625" customWidth="1"/>
    <col min="3" max="3" width="45.5703125" customWidth="1"/>
    <col min="4" max="4" width="5.7109375" customWidth="1"/>
  </cols>
  <sheetData>
    <row r="1" spans="1:5" ht="15.75" customHeight="1">
      <c r="A1" s="77"/>
      <c r="B1" s="78" t="s">
        <v>84</v>
      </c>
      <c r="C1" s="79" t="s">
        <v>85</v>
      </c>
      <c r="D1" s="80"/>
      <c r="E1" s="81" t="s">
        <v>86</v>
      </c>
    </row>
    <row r="2" spans="1:5" ht="15.75" customHeight="1">
      <c r="A2" s="82">
        <v>1</v>
      </c>
      <c r="B2" s="120" t="s">
        <v>87</v>
      </c>
      <c r="C2" s="83" t="s">
        <v>88</v>
      </c>
      <c r="D2" s="84">
        <v>1</v>
      </c>
      <c r="E2" s="85" t="e">
        <f>VLOOKUP(入力シート!D2,$C$2:$D$68,2,FALSE)</f>
        <v>#N/A</v>
      </c>
    </row>
    <row r="3" spans="1:5" ht="15.75" customHeight="1">
      <c r="A3" s="86">
        <v>2</v>
      </c>
      <c r="B3" s="121"/>
      <c r="C3" s="87" t="s">
        <v>89</v>
      </c>
      <c r="D3" s="84">
        <v>2</v>
      </c>
    </row>
    <row r="4" spans="1:5" ht="15.75" customHeight="1">
      <c r="A4" s="86">
        <v>3</v>
      </c>
      <c r="B4" s="121"/>
      <c r="C4" s="83" t="s">
        <v>90</v>
      </c>
      <c r="D4" s="84">
        <v>3</v>
      </c>
    </row>
    <row r="5" spans="1:5" ht="15.75" customHeight="1">
      <c r="A5" s="86">
        <v>4</v>
      </c>
      <c r="B5" s="121"/>
      <c r="C5" s="87" t="s">
        <v>91</v>
      </c>
      <c r="D5" s="84">
        <v>4</v>
      </c>
    </row>
    <row r="6" spans="1:5" ht="15.75" customHeight="1">
      <c r="A6" s="86">
        <v>5</v>
      </c>
      <c r="B6" s="121"/>
      <c r="C6" s="83" t="s">
        <v>92</v>
      </c>
      <c r="D6" s="84">
        <v>5</v>
      </c>
    </row>
    <row r="7" spans="1:5" ht="15.75" customHeight="1">
      <c r="A7" s="86">
        <v>6</v>
      </c>
      <c r="B7" s="121"/>
      <c r="C7" s="87" t="s">
        <v>93</v>
      </c>
      <c r="D7" s="84">
        <v>6</v>
      </c>
    </row>
    <row r="8" spans="1:5" ht="15.75" customHeight="1">
      <c r="A8" s="86">
        <v>7</v>
      </c>
      <c r="B8" s="121"/>
      <c r="C8" s="83" t="s">
        <v>94</v>
      </c>
      <c r="D8" s="84">
        <v>7</v>
      </c>
    </row>
    <row r="9" spans="1:5" ht="15.75" customHeight="1">
      <c r="A9" s="86">
        <v>8</v>
      </c>
      <c r="B9" s="121"/>
      <c r="C9" s="87" t="s">
        <v>95</v>
      </c>
      <c r="D9" s="84">
        <v>8</v>
      </c>
    </row>
    <row r="10" spans="1:5" ht="15.75" customHeight="1">
      <c r="A10" s="86">
        <v>9</v>
      </c>
      <c r="B10" s="121"/>
      <c r="C10" s="83" t="s">
        <v>96</v>
      </c>
      <c r="D10" s="84">
        <v>9</v>
      </c>
    </row>
    <row r="11" spans="1:5" ht="15.75" customHeight="1">
      <c r="A11" s="86">
        <v>10</v>
      </c>
      <c r="B11" s="121"/>
      <c r="C11" s="87" t="s">
        <v>97</v>
      </c>
      <c r="D11" s="84">
        <v>10</v>
      </c>
    </row>
    <row r="12" spans="1:5" ht="15.75" customHeight="1">
      <c r="A12" s="86">
        <v>11</v>
      </c>
      <c r="B12" s="121"/>
      <c r="C12" s="83" t="s">
        <v>98</v>
      </c>
      <c r="D12" s="84">
        <v>11</v>
      </c>
    </row>
    <row r="13" spans="1:5" ht="15.75" customHeight="1">
      <c r="A13" s="86">
        <v>12</v>
      </c>
      <c r="B13" s="121"/>
      <c r="C13" s="87" t="s">
        <v>99</v>
      </c>
      <c r="D13" s="84">
        <v>12</v>
      </c>
    </row>
    <row r="14" spans="1:5" ht="15.75" customHeight="1">
      <c r="A14" s="86">
        <v>13</v>
      </c>
      <c r="B14" s="121"/>
      <c r="C14" s="83" t="s">
        <v>100</v>
      </c>
      <c r="D14" s="84">
        <v>13</v>
      </c>
    </row>
    <row r="15" spans="1:5" ht="15.75" customHeight="1">
      <c r="A15" s="86">
        <v>14</v>
      </c>
      <c r="B15" s="121"/>
      <c r="C15" s="87" t="s">
        <v>101</v>
      </c>
      <c r="D15" s="84">
        <v>14</v>
      </c>
    </row>
    <row r="16" spans="1:5" ht="15.75" customHeight="1">
      <c r="A16" s="86">
        <v>15</v>
      </c>
      <c r="B16" s="121"/>
      <c r="C16" s="83" t="s">
        <v>102</v>
      </c>
      <c r="D16" s="84">
        <v>15</v>
      </c>
    </row>
    <row r="17" spans="1:4" ht="15.75" customHeight="1">
      <c r="A17" s="86">
        <v>16</v>
      </c>
      <c r="B17" s="121"/>
      <c r="C17" s="87" t="s">
        <v>103</v>
      </c>
      <c r="D17" s="84">
        <v>16</v>
      </c>
    </row>
    <row r="18" spans="1:4" ht="15.75" customHeight="1">
      <c r="A18" s="86">
        <v>17</v>
      </c>
      <c r="B18" s="121"/>
      <c r="C18" s="83" t="s">
        <v>104</v>
      </c>
      <c r="D18" s="84">
        <v>17</v>
      </c>
    </row>
    <row r="19" spans="1:4" ht="15.75" customHeight="1">
      <c r="A19" s="86">
        <v>18</v>
      </c>
      <c r="B19" s="121"/>
      <c r="C19" s="87" t="s">
        <v>105</v>
      </c>
      <c r="D19" s="84">
        <v>18</v>
      </c>
    </row>
    <row r="20" spans="1:4" ht="15.75" customHeight="1">
      <c r="A20" s="86">
        <v>19</v>
      </c>
      <c r="B20" s="121"/>
      <c r="C20" s="83" t="s">
        <v>106</v>
      </c>
      <c r="D20" s="84">
        <v>19</v>
      </c>
    </row>
    <row r="21" spans="1:4" ht="15.75" customHeight="1">
      <c r="A21" s="86">
        <v>20</v>
      </c>
      <c r="B21" s="121"/>
      <c r="C21" s="87" t="s">
        <v>107</v>
      </c>
      <c r="D21" s="84">
        <v>20</v>
      </c>
    </row>
    <row r="22" spans="1:4" ht="15">
      <c r="A22" s="86">
        <v>21</v>
      </c>
      <c r="B22" s="122"/>
      <c r="C22" s="83" t="s">
        <v>108</v>
      </c>
      <c r="D22" s="84">
        <v>21</v>
      </c>
    </row>
    <row r="23" spans="1:4" ht="15">
      <c r="A23" s="86">
        <v>22</v>
      </c>
      <c r="B23" s="120" t="s">
        <v>109</v>
      </c>
      <c r="C23" s="88" t="s">
        <v>110</v>
      </c>
      <c r="D23" s="84">
        <v>22</v>
      </c>
    </row>
    <row r="24" spans="1:4" ht="15">
      <c r="A24" s="86">
        <v>23</v>
      </c>
      <c r="B24" s="122"/>
      <c r="C24" s="83" t="s">
        <v>111</v>
      </c>
      <c r="D24" s="84">
        <v>23</v>
      </c>
    </row>
    <row r="25" spans="1:4" ht="15">
      <c r="A25" s="86">
        <v>24</v>
      </c>
      <c r="B25" s="120" t="s">
        <v>112</v>
      </c>
      <c r="C25" s="87" t="s">
        <v>113</v>
      </c>
      <c r="D25" s="84">
        <v>24</v>
      </c>
    </row>
    <row r="26" spans="1:4" ht="15">
      <c r="A26" s="86">
        <v>25</v>
      </c>
      <c r="B26" s="121"/>
      <c r="C26" s="83" t="s">
        <v>114</v>
      </c>
      <c r="D26" s="84">
        <v>25</v>
      </c>
    </row>
    <row r="27" spans="1:4" ht="15">
      <c r="A27" s="86">
        <v>26</v>
      </c>
      <c r="B27" s="121"/>
      <c r="C27" s="87" t="s">
        <v>115</v>
      </c>
      <c r="D27" s="84">
        <v>26</v>
      </c>
    </row>
    <row r="28" spans="1:4" ht="15">
      <c r="A28" s="86">
        <v>27</v>
      </c>
      <c r="B28" s="122"/>
      <c r="C28" s="83" t="s">
        <v>116</v>
      </c>
      <c r="D28" s="84">
        <v>27</v>
      </c>
    </row>
    <row r="29" spans="1:4" ht="15">
      <c r="A29" s="86">
        <v>28</v>
      </c>
      <c r="B29" s="120" t="s">
        <v>117</v>
      </c>
      <c r="C29" s="88" t="s">
        <v>118</v>
      </c>
      <c r="D29" s="84">
        <v>28</v>
      </c>
    </row>
    <row r="30" spans="1:4" ht="15">
      <c r="A30" s="86">
        <v>29</v>
      </c>
      <c r="B30" s="121"/>
      <c r="C30" s="89" t="s">
        <v>119</v>
      </c>
      <c r="D30" s="84">
        <v>29</v>
      </c>
    </row>
    <row r="31" spans="1:4" ht="15">
      <c r="A31" s="86">
        <v>30</v>
      </c>
      <c r="B31" s="121"/>
      <c r="C31" s="88" t="s">
        <v>120</v>
      </c>
      <c r="D31" s="84">
        <v>30</v>
      </c>
    </row>
    <row r="32" spans="1:4" ht="15">
      <c r="A32" s="86">
        <v>31</v>
      </c>
      <c r="B32" s="121"/>
      <c r="C32" s="89" t="s">
        <v>121</v>
      </c>
      <c r="D32" s="84">
        <v>31</v>
      </c>
    </row>
    <row r="33" spans="1:4" ht="15">
      <c r="A33" s="86">
        <v>32</v>
      </c>
      <c r="B33" s="121"/>
      <c r="C33" s="88" t="s">
        <v>122</v>
      </c>
      <c r="D33" s="84">
        <v>32</v>
      </c>
    </row>
    <row r="34" spans="1:4" ht="15">
      <c r="A34" s="86">
        <v>33</v>
      </c>
      <c r="B34" s="122"/>
      <c r="C34" s="89" t="s">
        <v>123</v>
      </c>
      <c r="D34" s="84">
        <v>33</v>
      </c>
    </row>
    <row r="35" spans="1:4" ht="15">
      <c r="A35" s="86">
        <v>34</v>
      </c>
      <c r="B35" s="120" t="s">
        <v>124</v>
      </c>
      <c r="C35" s="87" t="s">
        <v>125</v>
      </c>
      <c r="D35" s="84">
        <v>34</v>
      </c>
    </row>
    <row r="36" spans="1:4" ht="15">
      <c r="A36" s="86">
        <v>35</v>
      </c>
      <c r="B36" s="121"/>
      <c r="C36" s="83" t="s">
        <v>126</v>
      </c>
      <c r="D36" s="84">
        <v>35</v>
      </c>
    </row>
    <row r="37" spans="1:4" ht="15">
      <c r="A37" s="86">
        <v>36</v>
      </c>
      <c r="B37" s="122"/>
      <c r="C37" s="87" t="s">
        <v>127</v>
      </c>
      <c r="D37" s="84">
        <v>36</v>
      </c>
    </row>
    <row r="38" spans="1:4" ht="15">
      <c r="A38" s="86">
        <v>37</v>
      </c>
      <c r="B38" s="120" t="s">
        <v>128</v>
      </c>
      <c r="C38" s="83" t="s">
        <v>129</v>
      </c>
      <c r="D38" s="84">
        <v>37</v>
      </c>
    </row>
    <row r="39" spans="1:4" ht="15">
      <c r="A39" s="86">
        <v>38</v>
      </c>
      <c r="B39" s="121"/>
      <c r="C39" s="87" t="s">
        <v>130</v>
      </c>
      <c r="D39" s="84">
        <v>38</v>
      </c>
    </row>
    <row r="40" spans="1:4" ht="15">
      <c r="A40" s="86">
        <v>39</v>
      </c>
      <c r="B40" s="122"/>
      <c r="C40" s="83" t="s">
        <v>131</v>
      </c>
      <c r="D40" s="84">
        <v>39</v>
      </c>
    </row>
    <row r="41" spans="1:4" ht="15">
      <c r="A41" s="86">
        <v>40</v>
      </c>
      <c r="B41" s="120" t="s">
        <v>132</v>
      </c>
      <c r="C41" s="87" t="s">
        <v>133</v>
      </c>
      <c r="D41" s="84">
        <v>40</v>
      </c>
    </row>
    <row r="42" spans="1:4" ht="15">
      <c r="A42" s="86">
        <v>41</v>
      </c>
      <c r="B42" s="121"/>
      <c r="C42" s="83" t="s">
        <v>134</v>
      </c>
      <c r="D42" s="84">
        <v>41</v>
      </c>
    </row>
    <row r="43" spans="1:4" ht="15">
      <c r="A43" s="86">
        <v>42</v>
      </c>
      <c r="B43" s="121"/>
      <c r="C43" s="87" t="s">
        <v>135</v>
      </c>
      <c r="D43" s="84">
        <v>42</v>
      </c>
    </row>
    <row r="44" spans="1:4" ht="15">
      <c r="A44" s="86">
        <v>43</v>
      </c>
      <c r="B44" s="121"/>
      <c r="C44" s="83" t="s">
        <v>136</v>
      </c>
      <c r="D44" s="84">
        <v>43</v>
      </c>
    </row>
    <row r="45" spans="1:4" ht="15">
      <c r="A45" s="86">
        <v>44</v>
      </c>
      <c r="B45" s="121"/>
      <c r="C45" s="87" t="s">
        <v>137</v>
      </c>
      <c r="D45" s="84">
        <v>44</v>
      </c>
    </row>
    <row r="46" spans="1:4" ht="15">
      <c r="A46" s="86">
        <v>45</v>
      </c>
      <c r="B46" s="122"/>
      <c r="C46" s="83" t="s">
        <v>138</v>
      </c>
      <c r="D46" s="84">
        <v>45</v>
      </c>
    </row>
    <row r="47" spans="1:4" ht="15">
      <c r="A47" s="86">
        <v>46</v>
      </c>
      <c r="B47" s="120" t="s">
        <v>139</v>
      </c>
      <c r="C47" s="87" t="s">
        <v>140</v>
      </c>
      <c r="D47" s="84">
        <v>46</v>
      </c>
    </row>
    <row r="48" spans="1:4" ht="15">
      <c r="A48" s="86">
        <v>47</v>
      </c>
      <c r="B48" s="122"/>
      <c r="C48" s="83" t="s">
        <v>141</v>
      </c>
      <c r="D48" s="84">
        <v>47</v>
      </c>
    </row>
    <row r="49" spans="1:5" ht="15">
      <c r="A49" s="86">
        <v>48</v>
      </c>
      <c r="B49" s="120" t="s">
        <v>142</v>
      </c>
      <c r="C49" s="87" t="s">
        <v>143</v>
      </c>
      <c r="D49" s="84">
        <v>48</v>
      </c>
    </row>
    <row r="50" spans="1:5" ht="15">
      <c r="A50" s="86">
        <v>49</v>
      </c>
      <c r="B50" s="121"/>
      <c r="C50" s="83" t="s">
        <v>144</v>
      </c>
      <c r="D50" s="84">
        <v>49</v>
      </c>
    </row>
    <row r="51" spans="1:5" ht="15">
      <c r="A51" s="86">
        <v>50</v>
      </c>
      <c r="B51" s="122"/>
      <c r="C51" s="87" t="s">
        <v>145</v>
      </c>
      <c r="D51" s="84">
        <v>50</v>
      </c>
    </row>
    <row r="52" spans="1:5" ht="15">
      <c r="A52" s="86">
        <v>51</v>
      </c>
      <c r="B52" s="123" t="s">
        <v>146</v>
      </c>
      <c r="C52" s="83" t="s">
        <v>147</v>
      </c>
      <c r="D52" s="84">
        <v>51</v>
      </c>
    </row>
    <row r="53" spans="1:5" ht="15">
      <c r="A53" s="86">
        <v>52</v>
      </c>
      <c r="B53" s="121"/>
      <c r="C53" s="87" t="s">
        <v>148</v>
      </c>
      <c r="D53" s="84">
        <v>52</v>
      </c>
    </row>
    <row r="54" spans="1:5" ht="15">
      <c r="A54" s="86">
        <v>53</v>
      </c>
      <c r="B54" s="122"/>
      <c r="C54" s="83" t="s">
        <v>149</v>
      </c>
      <c r="D54" s="84">
        <v>53</v>
      </c>
    </row>
    <row r="55" spans="1:5" ht="15">
      <c r="A55" s="86">
        <v>54</v>
      </c>
      <c r="B55" s="120" t="s">
        <v>150</v>
      </c>
      <c r="C55" s="87" t="s">
        <v>151</v>
      </c>
      <c r="D55" s="84">
        <v>54</v>
      </c>
      <c r="E55" s="90"/>
    </row>
    <row r="56" spans="1:5" ht="15">
      <c r="A56" s="86">
        <v>55</v>
      </c>
      <c r="B56" s="121"/>
      <c r="C56" s="83" t="s">
        <v>152</v>
      </c>
      <c r="D56" s="84">
        <v>55</v>
      </c>
    </row>
    <row r="57" spans="1:5" ht="15">
      <c r="A57" s="86">
        <v>56</v>
      </c>
      <c r="B57" s="121"/>
      <c r="C57" s="87" t="s">
        <v>153</v>
      </c>
      <c r="D57" s="84">
        <v>56</v>
      </c>
    </row>
    <row r="58" spans="1:5" ht="15">
      <c r="A58" s="86">
        <v>57</v>
      </c>
      <c r="B58" s="121"/>
      <c r="C58" s="83" t="s">
        <v>154</v>
      </c>
      <c r="D58" s="84">
        <v>57</v>
      </c>
    </row>
    <row r="59" spans="1:5" ht="15">
      <c r="A59" s="86">
        <v>58</v>
      </c>
      <c r="B59" s="121"/>
      <c r="C59" s="87" t="s">
        <v>155</v>
      </c>
      <c r="D59" s="84">
        <v>58</v>
      </c>
    </row>
    <row r="60" spans="1:5" ht="15">
      <c r="A60" s="86">
        <v>59</v>
      </c>
      <c r="B60" s="121"/>
      <c r="C60" s="83" t="s">
        <v>156</v>
      </c>
      <c r="D60" s="84">
        <v>59</v>
      </c>
    </row>
    <row r="61" spans="1:5" ht="15">
      <c r="A61" s="86">
        <v>60</v>
      </c>
      <c r="B61" s="122"/>
      <c r="C61" s="87" t="s">
        <v>157</v>
      </c>
      <c r="D61" s="84">
        <v>60</v>
      </c>
    </row>
    <row r="62" spans="1:5" ht="15">
      <c r="A62" s="86">
        <v>61</v>
      </c>
      <c r="B62" s="120" t="s">
        <v>158</v>
      </c>
      <c r="C62" s="83" t="s">
        <v>159</v>
      </c>
      <c r="D62" s="84">
        <v>61</v>
      </c>
    </row>
    <row r="63" spans="1:5" ht="15">
      <c r="A63" s="86">
        <v>62</v>
      </c>
      <c r="B63" s="122"/>
      <c r="C63" s="87" t="s">
        <v>160</v>
      </c>
      <c r="D63" s="84">
        <v>62</v>
      </c>
    </row>
    <row r="64" spans="1:5" ht="15">
      <c r="A64" s="86">
        <v>63</v>
      </c>
      <c r="B64" s="120" t="s">
        <v>161</v>
      </c>
      <c r="C64" s="83" t="s">
        <v>162</v>
      </c>
      <c r="D64" s="84">
        <v>63</v>
      </c>
    </row>
    <row r="65" spans="1:4" ht="15">
      <c r="A65" s="86">
        <v>64</v>
      </c>
      <c r="B65" s="121"/>
      <c r="C65" s="87" t="s">
        <v>163</v>
      </c>
      <c r="D65" s="84">
        <v>64</v>
      </c>
    </row>
    <row r="66" spans="1:4" ht="15">
      <c r="A66" s="86">
        <v>65</v>
      </c>
      <c r="B66" s="121"/>
      <c r="C66" s="83" t="s">
        <v>164</v>
      </c>
      <c r="D66" s="84">
        <v>65</v>
      </c>
    </row>
    <row r="67" spans="1:4" ht="15">
      <c r="A67" s="86">
        <v>66</v>
      </c>
      <c r="B67" s="122"/>
      <c r="C67" s="87" t="s">
        <v>165</v>
      </c>
      <c r="D67" s="84">
        <v>66</v>
      </c>
    </row>
    <row r="68" spans="1:4" ht="15">
      <c r="A68" s="86">
        <v>67</v>
      </c>
      <c r="B68" s="91" t="s">
        <v>166</v>
      </c>
      <c r="C68" s="83" t="s">
        <v>167</v>
      </c>
      <c r="D68" s="84">
        <v>67</v>
      </c>
    </row>
    <row r="69" spans="1:4" ht="12.75">
      <c r="A69" s="84">
        <v>68</v>
      </c>
      <c r="B69" s="80"/>
      <c r="C69" s="92" t="s">
        <v>168</v>
      </c>
      <c r="D69" s="84">
        <v>68</v>
      </c>
    </row>
  </sheetData>
  <mergeCells count="13">
    <mergeCell ref="B64:B67"/>
    <mergeCell ref="B2:B22"/>
    <mergeCell ref="B23:B24"/>
    <mergeCell ref="B25:B28"/>
    <mergeCell ref="B29:B34"/>
    <mergeCell ref="B35:B37"/>
    <mergeCell ref="B38:B40"/>
    <mergeCell ref="B41:B46"/>
    <mergeCell ref="B47:B48"/>
    <mergeCell ref="B49:B51"/>
    <mergeCell ref="B52:B54"/>
    <mergeCell ref="B55:B61"/>
    <mergeCell ref="B62:B63"/>
  </mergeCells>
  <phoneticPr fontId="2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入力シート</vt:lpstr>
      <vt:lpstr>整列シート</vt:lpstr>
      <vt:lpstr>申込用紙(印刷用_編集禁止)</vt:lpstr>
      <vt:lpstr>協力書(差し込み印刷用)</vt:lpstr>
      <vt:lpstr>協力書(空欄印刷用) </vt:lpstr>
      <vt:lpstr>参照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morishita</cp:lastModifiedBy>
  <dcterms:modified xsi:type="dcterms:W3CDTF">2020-11-24T05:35:14Z</dcterms:modified>
</cp:coreProperties>
</file>